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810" windowHeight="14505" activeTab="0"/>
  </bookViews>
  <sheets>
    <sheet name="Totals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AtLarge" sheetId="11" r:id="rId11"/>
    <sheet name="Data" sheetId="12" r:id="rId12"/>
  </sheets>
  <definedNames/>
  <calcPr fullCalcOnLoad="1"/>
</workbook>
</file>

<file path=xl/sharedStrings.xml><?xml version="1.0" encoding="utf-8"?>
<sst xmlns="http://schemas.openxmlformats.org/spreadsheetml/2006/main" count="1876" uniqueCount="126">
  <si>
    <t>AMON A. BAKER</t>
  </si>
  <si>
    <t>Absentee</t>
  </si>
  <si>
    <t>COUNCIL MEMBER DISTRICT 1 - SEAT 2</t>
  </si>
  <si>
    <t>DISTRICT 1, Cherokee</t>
  </si>
  <si>
    <t>Briggs</t>
  </si>
  <si>
    <t>Hulbert</t>
  </si>
  <si>
    <t>Keys</t>
  </si>
  <si>
    <t>Lowrey</t>
  </si>
  <si>
    <t>Tahlequah</t>
  </si>
  <si>
    <t>In Person Absentee</t>
  </si>
  <si>
    <t>AUDRA SMOKE-CONNER</t>
  </si>
  <si>
    <t>BARBARA DAWES MARTENS</t>
  </si>
  <si>
    <t>COUNCIL MEMBER DISTRICT 1 - SEAT 1</t>
  </si>
  <si>
    <t>BILL JOHN BAKER</t>
  </si>
  <si>
    <t>BOB G. LEACH</t>
  </si>
  <si>
    <t>COUNCIL MEMBER DISTRICT 2 - SEAT 2</t>
  </si>
  <si>
    <t>DISTRICT 2, Trail of Tears</t>
  </si>
  <si>
    <t>Bell</t>
  </si>
  <si>
    <t>Cave Springs</t>
  </si>
  <si>
    <t>Stilwell</t>
  </si>
  <si>
    <t>Westville</t>
  </si>
  <si>
    <t>BRADLEY COBB</t>
  </si>
  <si>
    <t>COUNCIL MEMBER DISTRICT 8 - SEAT 2</t>
  </si>
  <si>
    <t>DISTRICT 8, Oologah</t>
  </si>
  <si>
    <t>Bartlesville</t>
  </si>
  <si>
    <t>Collinsville</t>
  </si>
  <si>
    <t>Tulsa</t>
  </si>
  <si>
    <t>BUEL ANGLEN</t>
  </si>
  <si>
    <t>COUNCIL MEMBER DISTRICT 8 - SEAT 1</t>
  </si>
  <si>
    <t>CARA COWAN WATTS</t>
  </si>
  <si>
    <t>COUNCIL MEMBER DISTRICT 7</t>
  </si>
  <si>
    <t>DISTRICT 7, Will Rogers</t>
  </si>
  <si>
    <t>Chelsea</t>
  </si>
  <si>
    <t>Claremore</t>
  </si>
  <si>
    <t>CHAD “CORNTASSEL” SMITH</t>
  </si>
  <si>
    <t>PRINCIPAL CHIEF</t>
  </si>
  <si>
    <t>At Large</t>
  </si>
  <si>
    <t>DISTRICT 3, Sequoyah</t>
  </si>
  <si>
    <t>Marble City</t>
  </si>
  <si>
    <t>Muldrow</t>
  </si>
  <si>
    <t>Sallisaw</t>
  </si>
  <si>
    <t>Vian</t>
  </si>
  <si>
    <t>DISTRICT 4, Three Rivers</t>
  </si>
  <si>
    <t>Ft. Gibson</t>
  </si>
  <si>
    <t>Okay</t>
  </si>
  <si>
    <t>Warner</t>
  </si>
  <si>
    <t>DISTRICT 5, Delaware</t>
  </si>
  <si>
    <t>Afton</t>
  </si>
  <si>
    <t>Grove</t>
  </si>
  <si>
    <t>Jay</t>
  </si>
  <si>
    <t>Kansas</t>
  </si>
  <si>
    <t>Kenwood</t>
  </si>
  <si>
    <t>DISTRICT 6, Mayes</t>
  </si>
  <si>
    <t>Locust Grove</t>
  </si>
  <si>
    <t>Pryor</t>
  </si>
  <si>
    <t>Salina</t>
  </si>
  <si>
    <t>DISTRICT 9, Craig</t>
  </si>
  <si>
    <t>Nowata</t>
  </si>
  <si>
    <t>S. Coffeyville</t>
  </si>
  <si>
    <t>Vinita</t>
  </si>
  <si>
    <t>CHRIS SOAP</t>
  </si>
  <si>
    <t>COUNCIL MEMBER DISTRICT 6 - SEAT 1</t>
  </si>
  <si>
    <t>CHUCK HOSKIN, JR.</t>
  </si>
  <si>
    <t>COUNCIL MEMBER DISTRICT 9</t>
  </si>
  <si>
    <t>CURTIS G. SNELL</t>
  </si>
  <si>
    <t>COUNCIL MEMBER DISTRICT 5 - SEAT 2</t>
  </si>
  <si>
    <t>DAVID W. THORNTON, SR.</t>
  </si>
  <si>
    <t>COUNCIL MEMBER DISTRICT 3 - SEAT 1</t>
  </si>
  <si>
    <t>DAVID WALKINGSTICK</t>
  </si>
  <si>
    <t>DON GARVIN</t>
  </si>
  <si>
    <t>COUNCIL MEMBER DISTRICT 4</t>
  </si>
  <si>
    <t>HARLEY L. BUZZARD</t>
  </si>
  <si>
    <t>COUNCIL MEMBER DISTRICT 5 - SEAT 1</t>
  </si>
  <si>
    <t>JACK D. BAKER</t>
  </si>
  <si>
    <t>COUNCIL MEMBER AT LARGE - SEAT 2</t>
  </si>
  <si>
    <t>JACK L. CHRISTIE</t>
  </si>
  <si>
    <t>JACKIE BOB MARTIN</t>
  </si>
  <si>
    <t>JANELLE LATTIMORE FULLBRIGHT</t>
  </si>
  <si>
    <t>COUNCIL MEMBER DISTRICT 3 - SEAT 2</t>
  </si>
  <si>
    <t>JERRY D. TROGLIN</t>
  </si>
  <si>
    <t>JODIE FISHINGHAWK</t>
  </si>
  <si>
    <t>JOE GRAYSON, JR.</t>
  </si>
  <si>
    <t>DEPUTY CHIEF</t>
  </si>
  <si>
    <t>JULIA COATES</t>
  </si>
  <si>
    <t>COUNCIL MEMBER AT LARGE - SEAT 1</t>
  </si>
  <si>
    <t>LINDA HUGHES O’LEARY</t>
  </si>
  <si>
    <t>MELVINA SHOTPOUCH</t>
  </si>
  <si>
    <t>MEREDITH A. FRAILEY</t>
  </si>
  <si>
    <t>COUNCIL MEMBER DISTRICT 6 - SEAT 2</t>
  </si>
  <si>
    <t>MICKEY IGERT</t>
  </si>
  <si>
    <t>NO, Federal approval should be required</t>
  </si>
  <si>
    <t>RESOLUTION NO. 55-07</t>
  </si>
  <si>
    <t>PHYLLIS YARGEE</t>
  </si>
  <si>
    <t>RAYMOND VANN</t>
  </si>
  <si>
    <t>RITA BUNCH</t>
  </si>
  <si>
    <t>COUNCIL MEMBER DISTRICT 2 - SEAT 1</t>
  </si>
  <si>
    <t>RODNEY LAY</t>
  </si>
  <si>
    <t>RONNIE JOE HALE</t>
  </si>
  <si>
    <t>ROY EUGENE HERMAN</t>
  </si>
  <si>
    <t>S. JOE CRITTENDEN</t>
  </si>
  <si>
    <t>SAM ED BUSH, JR.</t>
  </si>
  <si>
    <t>SEAN R. NORDWALL</t>
  </si>
  <si>
    <t>STACY LEEDS</t>
  </si>
  <si>
    <t>STEPHEN D. EARLEY</t>
  </si>
  <si>
    <t>SUE FINE</t>
  </si>
  <si>
    <t>SUSAN LAMB REED</t>
  </si>
  <si>
    <t>TAYLOR KEEN</t>
  </si>
  <si>
    <t>THELDA RUCKER BOEN</t>
  </si>
  <si>
    <t>TINA GLORY JORDAN</t>
  </si>
  <si>
    <t>YES, to affirm the removal of the Federal approval</t>
  </si>
  <si>
    <t>CANDIDATE</t>
  </si>
  <si>
    <t>DISTRICT NAME</t>
  </si>
  <si>
    <t>POLLING PLACE</t>
  </si>
  <si>
    <t>VOTES</t>
  </si>
  <si>
    <t>OFFICE</t>
  </si>
  <si>
    <t>N/A</t>
  </si>
  <si>
    <t>Total</t>
  </si>
  <si>
    <t>Total Votes</t>
  </si>
  <si>
    <t>Color Key</t>
  </si>
  <si>
    <t>Candidate for Run Off</t>
  </si>
  <si>
    <t>Not Elected to Office</t>
  </si>
  <si>
    <t>Elected To Cherokee Nation Offices</t>
  </si>
  <si>
    <t xml:space="preserve">Total Number of Votes </t>
  </si>
  <si>
    <t>Percentage</t>
  </si>
  <si>
    <t>Cherokee Nation General Election - June 2007
Final Totals</t>
  </si>
  <si>
    <t>Original Results Available at www.cherokee.org - Copyright ©2007 Cherokee Nation.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</si>
</sst>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8"/>
      <name val="Calibri"/>
      <family val="2"/>
    </font>
    <font>
      <sz val="10"/>
      <color indexed="63"/>
      <name val="Arial Unicode MS"/>
      <family val="2"/>
    </font>
    <font>
      <b/>
      <sz val="10"/>
      <color indexed="63"/>
      <name val="Arial Unicode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6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7" fillId="0" borderId="0" xfId="0" applyFont="1" applyFill="1" applyAlignment="1">
      <alignment/>
    </xf>
    <xf numFmtId="0" fontId="18" fillId="8" borderId="10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0" fontId="22" fillId="20" borderId="14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23" fillId="20" borderId="16" xfId="0" applyFont="1" applyFill="1" applyBorder="1" applyAlignment="1">
      <alignment horizontal="center"/>
    </xf>
    <xf numFmtId="0" fontId="23" fillId="20" borderId="17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22" fillId="20" borderId="18" xfId="0" applyFont="1" applyFill="1" applyBorder="1" applyAlignment="1">
      <alignment horizontal="center" vertical="top"/>
    </xf>
    <xf numFmtId="0" fontId="22" fillId="20" borderId="10" xfId="0" applyFont="1" applyFill="1" applyBorder="1" applyAlignment="1">
      <alignment/>
    </xf>
    <xf numFmtId="0" fontId="17" fillId="4" borderId="19" xfId="0" applyFont="1" applyFill="1" applyBorder="1" applyAlignment="1">
      <alignment horizontal="center" vertical="top"/>
    </xf>
    <xf numFmtId="0" fontId="17" fillId="4" borderId="10" xfId="0" applyFont="1" applyFill="1" applyBorder="1" applyAlignment="1">
      <alignment horizontal="center" vertical="top"/>
    </xf>
    <xf numFmtId="0" fontId="17" fillId="4" borderId="1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7" fillId="4" borderId="14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22" fillId="4" borderId="18" xfId="0" applyFont="1" applyFill="1" applyBorder="1" applyAlignment="1">
      <alignment horizontal="center" vertical="top"/>
    </xf>
    <xf numFmtId="0" fontId="22" fillId="4" borderId="10" xfId="0" applyFont="1" applyFill="1" applyBorder="1" applyAlignment="1">
      <alignment/>
    </xf>
    <xf numFmtId="0" fontId="23" fillId="4" borderId="16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0" fillId="0" borderId="0" xfId="0" applyFont="1" applyAlignment="1">
      <alignment vertical="top"/>
    </xf>
    <xf numFmtId="0" fontId="17" fillId="8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7" fillId="4" borderId="0" xfId="0" applyFont="1" applyFill="1" applyAlignment="1">
      <alignment/>
    </xf>
    <xf numFmtId="0" fontId="17" fillId="7" borderId="0" xfId="0" applyFont="1" applyFill="1" applyAlignment="1">
      <alignment/>
    </xf>
    <xf numFmtId="0" fontId="23" fillId="4" borderId="18" xfId="0" applyFont="1" applyFill="1" applyBorder="1" applyAlignment="1">
      <alignment horizontal="center"/>
    </xf>
    <xf numFmtId="0" fontId="17" fillId="20" borderId="0" xfId="0" applyFont="1" applyFill="1" applyAlignment="1">
      <alignment/>
    </xf>
    <xf numFmtId="0" fontId="20" fillId="8" borderId="10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2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10" fontId="20" fillId="8" borderId="10" xfId="0" applyNumberFormat="1" applyFont="1" applyFill="1" applyBorder="1" applyAlignment="1">
      <alignment horizontal="center" vertical="top"/>
    </xf>
    <xf numFmtId="10" fontId="18" fillId="0" borderId="17" xfId="0" applyNumberFormat="1" applyFont="1" applyBorder="1" applyAlignment="1">
      <alignment horizontal="center"/>
    </xf>
    <xf numFmtId="10" fontId="17" fillId="0" borderId="11" xfId="0" applyNumberFormat="1" applyFont="1" applyBorder="1" applyAlignment="1">
      <alignment horizontal="center"/>
    </xf>
    <xf numFmtId="10" fontId="17" fillId="0" borderId="17" xfId="0" applyNumberFormat="1" applyFont="1" applyBorder="1" applyAlignment="1">
      <alignment horizontal="center"/>
    </xf>
    <xf numFmtId="10" fontId="17" fillId="4" borderId="11" xfId="0" applyNumberFormat="1" applyFont="1" applyFill="1" applyBorder="1" applyAlignment="1">
      <alignment horizontal="center"/>
    </xf>
    <xf numFmtId="10" fontId="17" fillId="20" borderId="11" xfId="0" applyNumberFormat="1" applyFont="1" applyFill="1" applyBorder="1" applyAlignment="1">
      <alignment horizontal="center"/>
    </xf>
    <xf numFmtId="10" fontId="17" fillId="7" borderId="11" xfId="0" applyNumberFormat="1" applyFont="1" applyFill="1" applyBorder="1" applyAlignment="1">
      <alignment horizontal="center"/>
    </xf>
    <xf numFmtId="10" fontId="17" fillId="20" borderId="15" xfId="0" applyNumberFormat="1" applyFont="1" applyFill="1" applyBorder="1" applyAlignment="1">
      <alignment horizontal="center"/>
    </xf>
    <xf numFmtId="0" fontId="24" fillId="20" borderId="11" xfId="53" applyFill="1" applyBorder="1" applyAlignment="1" applyProtection="1">
      <alignment horizontal="center"/>
      <protection locked="0"/>
    </xf>
    <xf numFmtId="0" fontId="22" fillId="20" borderId="11" xfId="0" applyFont="1" applyFill="1" applyBorder="1" applyAlignment="1" applyProtection="1">
      <alignment horizontal="center"/>
      <protection locked="0"/>
    </xf>
    <xf numFmtId="0" fontId="23" fillId="20" borderId="17" xfId="0" applyFont="1" applyFill="1" applyBorder="1" applyAlignment="1" applyProtection="1">
      <alignment horizontal="center"/>
      <protection locked="0"/>
    </xf>
    <xf numFmtId="0" fontId="22" fillId="20" borderId="13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8" fillId="22" borderId="0" xfId="0" applyFont="1" applyFill="1" applyAlignment="1">
      <alignment horizontal="center"/>
    </xf>
    <xf numFmtId="0" fontId="17" fillId="22" borderId="0" xfId="0" applyFont="1" applyFill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6" width="9.140625" style="1" customWidth="1"/>
    <col min="7" max="7" width="33.57421875" style="43" customWidth="1"/>
    <col min="8" max="8" width="27.140625" style="55" customWidth="1"/>
    <col min="9" max="16384" width="9.140625" style="1" customWidth="1"/>
  </cols>
  <sheetData>
    <row r="1" spans="1:8" ht="41.25" customHeight="1">
      <c r="A1" s="68" t="s">
        <v>124</v>
      </c>
      <c r="B1" s="69"/>
      <c r="C1" s="69"/>
      <c r="D1" s="69"/>
      <c r="E1" s="69"/>
      <c r="F1" s="69"/>
      <c r="G1" s="69"/>
      <c r="H1" s="69"/>
    </row>
    <row r="2" spans="1:8" ht="15" customHeight="1">
      <c r="A2" s="72" t="s">
        <v>125</v>
      </c>
      <c r="B2" s="72"/>
      <c r="C2" s="72"/>
      <c r="D2" s="72"/>
      <c r="E2" s="72"/>
      <c r="F2" s="72"/>
      <c r="G2" s="72"/>
      <c r="H2" s="72"/>
    </row>
    <row r="3" spans="1:8" ht="15" customHeight="1">
      <c r="A3" s="3"/>
      <c r="B3" s="4"/>
      <c r="C3" s="4"/>
      <c r="D3" s="4"/>
      <c r="E3" s="4"/>
      <c r="F3" s="4"/>
      <c r="G3" s="48" t="s">
        <v>117</v>
      </c>
      <c r="H3" s="56" t="s">
        <v>123</v>
      </c>
    </row>
    <row r="4" spans="1:8" s="2" customFormat="1" ht="15">
      <c r="A4" s="22" t="str">
        <f>T(Data!E51)</f>
        <v>PRINCIPAL CHIEF</v>
      </c>
      <c r="B4" s="22"/>
      <c r="C4" s="22"/>
      <c r="D4" s="22"/>
      <c r="E4" s="22"/>
      <c r="F4" s="22"/>
      <c r="G4" s="49"/>
      <c r="H4" s="57"/>
    </row>
    <row r="5" spans="1:8" ht="15">
      <c r="A5" s="44" t="str">
        <f>T(Data!A51)</f>
        <v>CHAD “CORNTASSEL” SMITH</v>
      </c>
      <c r="B5" s="44"/>
      <c r="C5" s="44"/>
      <c r="D5" s="44"/>
      <c r="E5" s="44"/>
      <c r="F5" s="44"/>
      <c r="G5" s="50">
        <f>SUM('D1'!M5,'D2'!L5,'D3'!L5,'D4'!K5,'D5'!M5,'D6'!K5,'D7'!J5,'D8'!K5,'D9'!K5,AtLarge!I5)</f>
        <v>8035</v>
      </c>
      <c r="H5" s="60">
        <f>G5/(G5+G6)</f>
        <v>0.5860685630926331</v>
      </c>
    </row>
    <row r="6" spans="1:8" ht="15">
      <c r="A6" s="47" t="str">
        <f>T(Data!A335)</f>
        <v>STACY LEEDS</v>
      </c>
      <c r="B6" s="47"/>
      <c r="C6" s="47"/>
      <c r="D6" s="47"/>
      <c r="E6" s="47"/>
      <c r="F6" s="47"/>
      <c r="G6" s="51">
        <f>SUM('D1'!M6,'D2'!L6,'D3'!L6,'D4'!K6,'D5'!M6,'D6'!K6,'D7'!J6,'D8'!K6,'D9'!K6,AtLarge!I6)</f>
        <v>5675</v>
      </c>
      <c r="H6" s="61">
        <f>G6/(G5+G6)</f>
        <v>0.4139314369073669</v>
      </c>
    </row>
    <row r="7" spans="7:8" ht="15">
      <c r="G7" s="52"/>
      <c r="H7" s="58"/>
    </row>
    <row r="8" spans="1:8" s="2" customFormat="1" ht="15">
      <c r="A8" s="22" t="str">
        <f>T(Data!E160)</f>
        <v>DEPUTY CHIEF</v>
      </c>
      <c r="B8" s="22"/>
      <c r="C8" s="22"/>
      <c r="D8" s="22"/>
      <c r="E8" s="22"/>
      <c r="F8" s="22"/>
      <c r="G8" s="49"/>
      <c r="H8" s="57"/>
    </row>
    <row r="9" spans="1:8" ht="15">
      <c r="A9" s="44" t="str">
        <f>T(Data!A160)</f>
        <v>JOE GRAYSON, JR.</v>
      </c>
      <c r="B9" s="44"/>
      <c r="C9" s="44"/>
      <c r="D9" s="44"/>
      <c r="E9" s="44"/>
      <c r="F9" s="44"/>
      <c r="G9" s="50">
        <f>SUM('D1'!M9,'D2'!L9,'D3'!L9,'D4'!K9,'D5'!M9,'D6'!K9,'D7'!J9,'D8'!K9,'D9'!K9,AtLarge!I9)</f>
        <v>8286</v>
      </c>
      <c r="H9" s="60">
        <f>G9/(G9+G10)</f>
        <v>0.6110168866602758</v>
      </c>
    </row>
    <row r="10" spans="1:8" ht="15">
      <c r="A10" s="47" t="str">
        <f>T(Data!A263)</f>
        <v>RAYMOND VANN</v>
      </c>
      <c r="B10" s="47"/>
      <c r="C10" s="47"/>
      <c r="D10" s="47"/>
      <c r="E10" s="47"/>
      <c r="F10" s="47"/>
      <c r="G10" s="51">
        <f>SUM('D1'!M10,'D2'!L10,'D3'!L10,'D4'!K10,'D5'!M10,'D6'!K10,'D7'!J10,'D8'!K10,'D9'!K10,AtLarge!I10)</f>
        <v>5275</v>
      </c>
      <c r="H10" s="61">
        <f>G10/(G9+G10)</f>
        <v>0.3889831133397242</v>
      </c>
    </row>
    <row r="11" spans="7:8" ht="15">
      <c r="G11" s="52"/>
      <c r="H11" s="58"/>
    </row>
    <row r="12" spans="1:8" s="2" customFormat="1" ht="15">
      <c r="A12" s="22" t="str">
        <f>T(Data!E223)</f>
        <v>RESOLUTION NO. 55-07</v>
      </c>
      <c r="B12" s="22"/>
      <c r="C12" s="22"/>
      <c r="D12" s="22"/>
      <c r="E12" s="22"/>
      <c r="F12" s="22"/>
      <c r="G12" s="49"/>
      <c r="H12" s="57"/>
    </row>
    <row r="13" spans="1:8" ht="15">
      <c r="A13" s="47" t="str">
        <f>T(Data!A222)</f>
        <v>NO, Federal approval should be required</v>
      </c>
      <c r="B13" s="47"/>
      <c r="C13" s="47"/>
      <c r="D13" s="47"/>
      <c r="E13" s="47"/>
      <c r="F13" s="47"/>
      <c r="G13" s="51">
        <f>SUM('D1'!M13,'D2'!L13,'D3'!L13,'D4'!K13,'D5'!M13,'D6'!K13,'D7'!J13,'D8'!K13,'D9'!K13,AtLarge!I13)</f>
        <v>3955</v>
      </c>
      <c r="H13" s="61">
        <f>G13/(G13+G14)</f>
        <v>0.33232501470464665</v>
      </c>
    </row>
    <row r="14" spans="1:8" ht="15">
      <c r="A14" s="44" t="str">
        <f>T(Data!A401)</f>
        <v>YES, to affirm the removal of the Federal approval</v>
      </c>
      <c r="B14" s="44"/>
      <c r="C14" s="44"/>
      <c r="D14" s="44"/>
      <c r="E14" s="44"/>
      <c r="F14" s="44"/>
      <c r="G14" s="50">
        <f>SUM('D1'!M14,'D2'!L14,'D3'!L14,'D4'!K14,'D5'!M14,'D6'!K14,'D7'!J14,'D8'!K14,'D9'!K14,AtLarge!I14)</f>
        <v>7946</v>
      </c>
      <c r="H14" s="60">
        <f>G14/(G13+G14)</f>
        <v>0.6676749852953533</v>
      </c>
    </row>
    <row r="15" spans="7:8" ht="15">
      <c r="G15" s="52"/>
      <c r="H15" s="58"/>
    </row>
    <row r="16" spans="1:8" s="2" customFormat="1" ht="15">
      <c r="A16" s="22" t="str">
        <f>T(Data!E17)</f>
        <v>COUNCIL MEMBER DISTRICT 1 - SEAT 1</v>
      </c>
      <c r="B16" s="22"/>
      <c r="C16" s="22"/>
      <c r="D16" s="22"/>
      <c r="E16" s="22"/>
      <c r="F16" s="22"/>
      <c r="G16" s="49"/>
      <c r="H16" s="57"/>
    </row>
    <row r="17" spans="1:8" ht="15">
      <c r="A17" s="47" t="str">
        <f>T(Data!A17)</f>
        <v>BARBARA DAWES MARTENS</v>
      </c>
      <c r="B17" s="47"/>
      <c r="C17" s="47"/>
      <c r="D17" s="47"/>
      <c r="E17" s="47"/>
      <c r="F17" s="47"/>
      <c r="G17" s="51">
        <f>SUM('D1'!M17)</f>
        <v>915</v>
      </c>
      <c r="H17" s="61">
        <f>G17/(G17+G18)</f>
        <v>0.36468712634515743</v>
      </c>
    </row>
    <row r="18" spans="1:8" ht="15">
      <c r="A18" s="44" t="str">
        <f>T(Data!A24)</f>
        <v>BILL JOHN BAKER</v>
      </c>
      <c r="B18" s="44"/>
      <c r="C18" s="44"/>
      <c r="D18" s="44"/>
      <c r="E18" s="44"/>
      <c r="F18" s="44"/>
      <c r="G18" s="50">
        <f>SUM('D1'!M18)</f>
        <v>1594</v>
      </c>
      <c r="H18" s="60">
        <f>G18/(G17+G18)</f>
        <v>0.6353128736548426</v>
      </c>
    </row>
    <row r="19" spans="7:8" ht="15">
      <c r="G19" s="52"/>
      <c r="H19" s="58"/>
    </row>
    <row r="20" spans="1:8" s="2" customFormat="1" ht="15">
      <c r="A20" s="22" t="str">
        <f>T(Data!E3)</f>
        <v>COUNCIL MEMBER DISTRICT 1 - SEAT 2</v>
      </c>
      <c r="B20" s="22"/>
      <c r="C20" s="22"/>
      <c r="D20" s="22"/>
      <c r="E20" s="22"/>
      <c r="F20" s="22"/>
      <c r="G20" s="49"/>
      <c r="H20" s="57"/>
    </row>
    <row r="21" spans="1:8" ht="15">
      <c r="A21" s="47" t="str">
        <f>T(Data!A3)</f>
        <v>AMON A. BAKER</v>
      </c>
      <c r="B21" s="47"/>
      <c r="C21" s="47"/>
      <c r="D21" s="47"/>
      <c r="E21" s="47"/>
      <c r="F21" s="47"/>
      <c r="G21" s="51">
        <f>SUM('D1'!M21)</f>
        <v>456</v>
      </c>
      <c r="H21" s="61">
        <f>G21/(G21+G22+G23+G24)</f>
        <v>0.18269230769230768</v>
      </c>
    </row>
    <row r="22" spans="1:8" ht="15">
      <c r="A22" s="45" t="str">
        <f>T(Data!A10)</f>
        <v>AUDRA SMOKE-CONNER</v>
      </c>
      <c r="B22" s="45"/>
      <c r="C22" s="45"/>
      <c r="D22" s="45"/>
      <c r="E22" s="45"/>
      <c r="F22" s="45"/>
      <c r="G22" s="53">
        <f>SUM('D1'!M22)</f>
        <v>584</v>
      </c>
      <c r="H22" s="62">
        <f>G22/(G21+G22+G23+G24)</f>
        <v>0.23397435897435898</v>
      </c>
    </row>
    <row r="23" spans="1:8" ht="15">
      <c r="A23" s="47" t="str">
        <f>T(Data!A109)</f>
        <v>DAVID WALKINGSTICK</v>
      </c>
      <c r="B23" s="47"/>
      <c r="C23" s="47"/>
      <c r="D23" s="47"/>
      <c r="E23" s="47"/>
      <c r="F23" s="47"/>
      <c r="G23" s="51">
        <f>SUM('D1'!M23)</f>
        <v>365</v>
      </c>
      <c r="H23" s="61">
        <f>G23/(G21+G22+G23+G24)</f>
        <v>0.14623397435897437</v>
      </c>
    </row>
    <row r="24" spans="1:8" ht="15">
      <c r="A24" s="45" t="str">
        <f>T(Data!A394)</f>
        <v>TINA GLORY JORDAN</v>
      </c>
      <c r="B24" s="45"/>
      <c r="C24" s="45"/>
      <c r="D24" s="45"/>
      <c r="E24" s="45"/>
      <c r="F24" s="45"/>
      <c r="G24" s="53">
        <f>SUM('D1'!M24)</f>
        <v>1091</v>
      </c>
      <c r="H24" s="62">
        <f>G24/(G21+G22+G23+G24)</f>
        <v>0.437099358974359</v>
      </c>
    </row>
    <row r="25" spans="7:8" ht="15">
      <c r="G25" s="52"/>
      <c r="H25" s="58"/>
    </row>
    <row r="26" spans="1:8" s="2" customFormat="1" ht="15">
      <c r="A26" s="22" t="str">
        <f>T(Data!E320)</f>
        <v>COUNCIL MEMBER DISTRICT 2 - SEAT 1</v>
      </c>
      <c r="B26" s="22"/>
      <c r="C26" s="22"/>
      <c r="D26" s="22"/>
      <c r="E26" s="22"/>
      <c r="F26" s="22"/>
      <c r="G26" s="49"/>
      <c r="H26" s="57"/>
    </row>
    <row r="27" spans="1:8" ht="15">
      <c r="A27" s="47" t="str">
        <f>T(Data!A298)</f>
        <v>RITA BUNCH</v>
      </c>
      <c r="B27" s="47"/>
      <c r="C27" s="47"/>
      <c r="D27" s="47"/>
      <c r="E27" s="47"/>
      <c r="F27" s="47"/>
      <c r="G27" s="51">
        <f>SUM('D2'!L17)</f>
        <v>694</v>
      </c>
      <c r="H27" s="61">
        <f>G27/(G27+G28)</f>
        <v>0.4332084893882647</v>
      </c>
    </row>
    <row r="28" spans="1:8" ht="15">
      <c r="A28" s="44" t="str">
        <f>T(Data!A320)</f>
        <v>S. JOE CRITTENDEN</v>
      </c>
      <c r="B28" s="44"/>
      <c r="C28" s="44"/>
      <c r="D28" s="44"/>
      <c r="E28" s="44"/>
      <c r="F28" s="44"/>
      <c r="G28" s="50">
        <f>SUM('D2'!L18)</f>
        <v>908</v>
      </c>
      <c r="H28" s="60">
        <f>G28/(G27+G28)</f>
        <v>0.5667915106117354</v>
      </c>
    </row>
    <row r="29" spans="7:8" ht="15">
      <c r="G29" s="52"/>
      <c r="H29" s="58"/>
    </row>
    <row r="30" spans="1:8" s="2" customFormat="1" ht="15">
      <c r="A30" s="22" t="str">
        <f>T(Data!E31)</f>
        <v>COUNCIL MEMBER DISTRICT 2 - SEAT 2</v>
      </c>
      <c r="B30" s="22"/>
      <c r="C30" s="22"/>
      <c r="D30" s="22"/>
      <c r="E30" s="22"/>
      <c r="F30" s="22"/>
      <c r="G30" s="49"/>
      <c r="H30" s="57"/>
    </row>
    <row r="31" spans="1:8" ht="15">
      <c r="A31" s="47" t="str">
        <f>T(Data!A31)</f>
        <v>BOB G. LEACH</v>
      </c>
      <c r="B31" s="47"/>
      <c r="C31" s="47"/>
      <c r="D31" s="47"/>
      <c r="E31" s="47"/>
      <c r="F31" s="47"/>
      <c r="G31" s="51">
        <f>SUM('D2'!L21)</f>
        <v>286</v>
      </c>
      <c r="H31" s="61">
        <f>G31/(G31+G32+G33+G34+G35)</f>
        <v>0.17470983506414173</v>
      </c>
    </row>
    <row r="32" spans="1:8" ht="15">
      <c r="A32" s="47" t="str">
        <f>T(Data!A131)</f>
        <v>JACK L. CHRISTIE</v>
      </c>
      <c r="B32" s="47"/>
      <c r="C32" s="47"/>
      <c r="D32" s="47"/>
      <c r="E32" s="47"/>
      <c r="F32" s="47"/>
      <c r="G32" s="51">
        <f>SUM('D2'!L22)</f>
        <v>281</v>
      </c>
      <c r="H32" s="61">
        <f>G32/(G31+G32+G33+G34+G35)</f>
        <v>0.17165546731826511</v>
      </c>
    </row>
    <row r="33" spans="1:8" ht="15">
      <c r="A33" s="45" t="str">
        <f>T(Data!A137)</f>
        <v>JACKIE BOB MARTIN</v>
      </c>
      <c r="B33" s="45"/>
      <c r="C33" s="45"/>
      <c r="D33" s="45"/>
      <c r="E33" s="45"/>
      <c r="F33" s="45"/>
      <c r="G33" s="53">
        <f>SUM('D2'!L23)</f>
        <v>539</v>
      </c>
      <c r="H33" s="62">
        <f>G33/(G31+G32+G33+G34+G35)</f>
        <v>0.32926084300549785</v>
      </c>
    </row>
    <row r="34" spans="1:8" ht="15">
      <c r="A34" s="45" t="str">
        <f>T(Data!A154)</f>
        <v>JODIE FISHINGHAWK</v>
      </c>
      <c r="B34" s="45"/>
      <c r="C34" s="45"/>
      <c r="D34" s="45"/>
      <c r="E34" s="45"/>
      <c r="F34" s="45"/>
      <c r="G34" s="53">
        <f>SUM('D2'!L24)</f>
        <v>497</v>
      </c>
      <c r="H34" s="62">
        <f>G34/(G31+G32+G33+G34+G35)</f>
        <v>0.3036041539401344</v>
      </c>
    </row>
    <row r="35" spans="1:8" ht="15">
      <c r="A35" s="47" t="str">
        <f>T(Data!A309)</f>
        <v>RONNIE JOE HALE</v>
      </c>
      <c r="B35" s="47"/>
      <c r="C35" s="47"/>
      <c r="D35" s="47"/>
      <c r="E35" s="47"/>
      <c r="F35" s="47"/>
      <c r="G35" s="51">
        <f>SUM('D2'!L25)</f>
        <v>34</v>
      </c>
      <c r="H35" s="61">
        <f>G35/(G31+G32+G33+G34+G35)</f>
        <v>0.020769700671960906</v>
      </c>
    </row>
    <row r="36" spans="7:8" ht="15">
      <c r="G36" s="52"/>
      <c r="H36" s="58"/>
    </row>
    <row r="37" spans="1:8" s="2" customFormat="1" ht="15">
      <c r="A37" s="22" t="str">
        <f>T(Data!E103)</f>
        <v>COUNCIL MEMBER DISTRICT 3 - SEAT 1</v>
      </c>
      <c r="B37" s="22"/>
      <c r="C37" s="22"/>
      <c r="D37" s="22"/>
      <c r="E37" s="22"/>
      <c r="F37" s="22"/>
      <c r="G37" s="49"/>
      <c r="H37" s="57"/>
    </row>
    <row r="38" spans="1:8" ht="15">
      <c r="A38" s="44" t="str">
        <f>T(Data!A103)</f>
        <v>DAVID W. THORNTON, SR.</v>
      </c>
      <c r="B38" s="44"/>
      <c r="C38" s="44"/>
      <c r="D38" s="44"/>
      <c r="E38" s="44"/>
      <c r="F38" s="44"/>
      <c r="G38" s="50">
        <f>SUM('D3'!L17)</f>
        <v>624</v>
      </c>
      <c r="H38" s="60">
        <f>G38/(G38+G39)</f>
        <v>0.5036319612590799</v>
      </c>
    </row>
    <row r="39" spans="1:8" ht="15">
      <c r="A39" s="47" t="str">
        <f>T(Data!A326)</f>
        <v>SAM ED BUSH, JR.</v>
      </c>
      <c r="B39" s="47"/>
      <c r="C39" s="47"/>
      <c r="D39" s="47"/>
      <c r="E39" s="47"/>
      <c r="F39" s="47"/>
      <c r="G39" s="51">
        <f>SUM('D3'!L18)</f>
        <v>615</v>
      </c>
      <c r="H39" s="61">
        <f>G39/(G38+G39)</f>
        <v>0.4963680387409201</v>
      </c>
    </row>
    <row r="40" spans="7:8" ht="15">
      <c r="G40" s="52"/>
      <c r="H40" s="58"/>
    </row>
    <row r="41" spans="1:8" ht="15">
      <c r="A41" s="22" t="str">
        <f>T(Data!E143)</f>
        <v>COUNCIL MEMBER DISTRICT 3 - SEAT 2</v>
      </c>
      <c r="B41" s="8"/>
      <c r="C41" s="8"/>
      <c r="D41" s="8"/>
      <c r="E41" s="8"/>
      <c r="F41" s="8"/>
      <c r="G41" s="49"/>
      <c r="H41" s="59"/>
    </row>
    <row r="42" spans="1:8" ht="15">
      <c r="A42" s="44" t="str">
        <f>T(Data!A143)</f>
        <v>JANELLE LATTIMORE FULLBRIGHT</v>
      </c>
      <c r="B42" s="44"/>
      <c r="C42" s="44"/>
      <c r="D42" s="44"/>
      <c r="E42" s="44"/>
      <c r="F42" s="44"/>
      <c r="G42" s="50">
        <f>SUM('D3'!L21)</f>
        <v>737</v>
      </c>
      <c r="H42" s="60">
        <f>G42/(G42+G43)</f>
        <v>0.57578125</v>
      </c>
    </row>
    <row r="43" spans="1:8" ht="15">
      <c r="A43" s="47" t="str">
        <f>T(Data!A257)</f>
        <v>PHYLLIS YARGEE</v>
      </c>
      <c r="B43" s="47"/>
      <c r="C43" s="47"/>
      <c r="D43" s="47"/>
      <c r="E43" s="47"/>
      <c r="F43" s="47"/>
      <c r="G43" s="51">
        <f>SUM('D3'!L22)</f>
        <v>543</v>
      </c>
      <c r="H43" s="61">
        <f>G43/(G42+G43)</f>
        <v>0.42421875</v>
      </c>
    </row>
    <row r="44" spans="7:8" ht="15">
      <c r="G44" s="52"/>
      <c r="H44" s="58"/>
    </row>
    <row r="45" spans="1:8" ht="15">
      <c r="A45" s="22" t="str">
        <f>T(Data!E116)</f>
        <v>COUNCIL MEMBER DISTRICT 4</v>
      </c>
      <c r="B45" s="8"/>
      <c r="C45" s="8"/>
      <c r="D45" s="8"/>
      <c r="E45" s="8"/>
      <c r="F45" s="8"/>
      <c r="G45" s="49"/>
      <c r="H45" s="59"/>
    </row>
    <row r="46" spans="1:8" ht="15">
      <c r="A46" s="44" t="str">
        <f>T(Data!A116)</f>
        <v>DON GARVIN</v>
      </c>
      <c r="B46" s="44"/>
      <c r="C46" s="44"/>
      <c r="D46" s="44"/>
      <c r="E46" s="44"/>
      <c r="F46" s="44"/>
      <c r="G46" s="50">
        <f>SUM('D4'!K17)</f>
        <v>745</v>
      </c>
      <c r="H46" s="60">
        <f>G46/(G46+G47)</f>
        <v>0.6866359447004609</v>
      </c>
    </row>
    <row r="47" spans="1:8" ht="15">
      <c r="A47" s="47" t="str">
        <f>T(Data!A217)</f>
        <v>MICKEY IGERT</v>
      </c>
      <c r="B47" s="47"/>
      <c r="C47" s="47"/>
      <c r="D47" s="47"/>
      <c r="E47" s="47"/>
      <c r="F47" s="47"/>
      <c r="G47" s="51">
        <f>SUM('D4'!K18)</f>
        <v>340</v>
      </c>
      <c r="H47" s="61">
        <f>G47/(G46+G47)</f>
        <v>0.31336405529953915</v>
      </c>
    </row>
    <row r="48" spans="7:8" ht="15">
      <c r="G48" s="52"/>
      <c r="H48" s="58"/>
    </row>
    <row r="49" spans="1:8" ht="15">
      <c r="A49" s="22" t="str">
        <f>T(Data!E121)</f>
        <v>COUNCIL MEMBER DISTRICT 5 - SEAT 1</v>
      </c>
      <c r="B49" s="8"/>
      <c r="C49" s="8"/>
      <c r="D49" s="8"/>
      <c r="E49" s="8"/>
      <c r="F49" s="8"/>
      <c r="G49" s="49"/>
      <c r="H49" s="59"/>
    </row>
    <row r="50" spans="1:8" ht="15">
      <c r="A50" s="44" t="str">
        <f>T(Data!A121)</f>
        <v>HARLEY L. BUZZARD</v>
      </c>
      <c r="B50" s="44"/>
      <c r="C50" s="44"/>
      <c r="D50" s="44"/>
      <c r="E50" s="44"/>
      <c r="F50" s="44"/>
      <c r="G50" s="50">
        <f>SUM('D5'!M17)</f>
        <v>618</v>
      </c>
      <c r="H50" s="60">
        <f>G50/(G50+G51+G52)</f>
        <v>0.53184165232358</v>
      </c>
    </row>
    <row r="51" spans="1:8" ht="15">
      <c r="A51" s="47" t="str">
        <f>T(Data!A205)</f>
        <v>MELVINA SHOTPOUCH</v>
      </c>
      <c r="B51" s="47"/>
      <c r="C51" s="47"/>
      <c r="D51" s="47"/>
      <c r="E51" s="47"/>
      <c r="F51" s="47"/>
      <c r="G51" s="51">
        <f>SUM('D5'!M18)</f>
        <v>456</v>
      </c>
      <c r="H51" s="61">
        <f>G51/(G50+G51+G52)</f>
        <v>0.3924268502581756</v>
      </c>
    </row>
    <row r="52" spans="1:8" ht="15">
      <c r="A52" s="47" t="str">
        <f>T(Data!A380)</f>
        <v>SUSAN LAMB REED</v>
      </c>
      <c r="B52" s="47"/>
      <c r="C52" s="47"/>
      <c r="D52" s="47"/>
      <c r="E52" s="47"/>
      <c r="F52" s="47"/>
      <c r="G52" s="51">
        <f>SUM('D5'!M19)</f>
        <v>88</v>
      </c>
      <c r="H52" s="61">
        <f>G52/(G50+G51+G52)</f>
        <v>0.0757314974182444</v>
      </c>
    </row>
    <row r="53" spans="7:8" ht="15">
      <c r="G53" s="52"/>
      <c r="H53" s="58"/>
    </row>
    <row r="54" spans="1:8" ht="15">
      <c r="A54" s="22" t="str">
        <f>T(Data!E96)</f>
        <v>COUNCIL MEMBER DISTRICT 5 - SEAT 2</v>
      </c>
      <c r="B54" s="8"/>
      <c r="C54" s="8"/>
      <c r="D54" s="8"/>
      <c r="E54" s="8"/>
      <c r="F54" s="8"/>
      <c r="G54" s="49"/>
      <c r="H54" s="59"/>
    </row>
    <row r="55" spans="1:8" ht="15">
      <c r="A55" s="44" t="str">
        <f>T(Data!A96)</f>
        <v>CURTIS G. SNELL</v>
      </c>
      <c r="B55" s="44"/>
      <c r="C55" s="44"/>
      <c r="D55" s="44"/>
      <c r="E55" s="44"/>
      <c r="F55" s="44"/>
      <c r="G55" s="50">
        <f>SUM('D5'!M22)</f>
        <v>702</v>
      </c>
      <c r="H55" s="60">
        <f>G55/(G55+G56)</f>
        <v>0.6641438032166509</v>
      </c>
    </row>
    <row r="56" spans="1:8" ht="15">
      <c r="A56" s="47" t="str">
        <f>T(Data!A198)</f>
        <v>LINDA HUGHES O’LEARY</v>
      </c>
      <c r="B56" s="47"/>
      <c r="C56" s="47"/>
      <c r="D56" s="47"/>
      <c r="E56" s="47"/>
      <c r="F56" s="47"/>
      <c r="G56" s="51">
        <f>SUM('D5'!M23)</f>
        <v>355</v>
      </c>
      <c r="H56" s="61">
        <f>G56/(G55+G56)</f>
        <v>0.3358561967833491</v>
      </c>
    </row>
    <row r="57" spans="7:8" ht="15">
      <c r="G57" s="52"/>
      <c r="H57" s="58"/>
    </row>
    <row r="58" spans="1:8" ht="15">
      <c r="A58" s="22" t="str">
        <f>T(Data!E86)</f>
        <v>COUNCIL MEMBER DISTRICT 6 - SEAT 1</v>
      </c>
      <c r="B58" s="8"/>
      <c r="C58" s="8"/>
      <c r="D58" s="8"/>
      <c r="E58" s="8"/>
      <c r="F58" s="8"/>
      <c r="G58" s="49"/>
      <c r="H58" s="59"/>
    </row>
    <row r="59" spans="1:8" ht="15">
      <c r="A59" s="44" t="str">
        <f>T(Data!A86)</f>
        <v>CHRIS SOAP</v>
      </c>
      <c r="B59" s="44"/>
      <c r="C59" s="44"/>
      <c r="D59" s="44"/>
      <c r="E59" s="44"/>
      <c r="F59" s="44"/>
      <c r="G59" s="50">
        <f>SUM('D6'!K17)</f>
        <v>404</v>
      </c>
      <c r="H59" s="60">
        <f>G59/(G59+G60+G61)</f>
        <v>0.5642458100558659</v>
      </c>
    </row>
    <row r="60" spans="1:8" ht="15">
      <c r="A60" s="47" t="str">
        <f>T(Data!A149)</f>
        <v>JERRY D. TROGLIN</v>
      </c>
      <c r="B60" s="47"/>
      <c r="C60" s="47"/>
      <c r="D60" s="47"/>
      <c r="E60" s="47"/>
      <c r="F60" s="47"/>
      <c r="G60" s="51">
        <f>SUM('D6'!K18)</f>
        <v>62</v>
      </c>
      <c r="H60" s="61">
        <f>G60/(G59+G60+G61)</f>
        <v>0.08659217877094973</v>
      </c>
    </row>
    <row r="61" spans="1:8" ht="15">
      <c r="A61" s="47" t="str">
        <f>T(Data!A375)</f>
        <v>SUE FINE</v>
      </c>
      <c r="B61" s="47"/>
      <c r="C61" s="47"/>
      <c r="D61" s="47"/>
      <c r="E61" s="47"/>
      <c r="F61" s="47"/>
      <c r="G61" s="51">
        <f>SUM('D6'!K19)</f>
        <v>250</v>
      </c>
      <c r="H61" s="61">
        <f>G61/(G59+G60+G61)</f>
        <v>0.34916201117318435</v>
      </c>
    </row>
    <row r="62" spans="7:8" ht="15">
      <c r="G62" s="52"/>
      <c r="H62" s="58"/>
    </row>
    <row r="63" spans="1:8" ht="15">
      <c r="A63" s="22" t="str">
        <f>T(Data!E212)</f>
        <v>COUNCIL MEMBER DISTRICT 6 - SEAT 2</v>
      </c>
      <c r="B63" s="8"/>
      <c r="C63" s="8"/>
      <c r="D63" s="8"/>
      <c r="E63" s="8"/>
      <c r="F63" s="8"/>
      <c r="G63" s="49"/>
      <c r="H63" s="59"/>
    </row>
    <row r="64" spans="1:8" ht="15">
      <c r="A64" s="44" t="str">
        <f>T(Data!A212)</f>
        <v>MEREDITH A. FRAILEY</v>
      </c>
      <c r="B64" s="44"/>
      <c r="C64" s="44"/>
      <c r="D64" s="44"/>
      <c r="E64" s="44"/>
      <c r="F64" s="44"/>
      <c r="G64" s="50">
        <f>SUM('D6'!K22)</f>
        <v>615</v>
      </c>
      <c r="H64" s="60">
        <f>G64/(G64)</f>
        <v>1</v>
      </c>
    </row>
    <row r="65" spans="7:8" ht="15">
      <c r="G65" s="52"/>
      <c r="H65" s="58"/>
    </row>
    <row r="66" spans="1:8" ht="15">
      <c r="A66" s="22" t="str">
        <f>T(Data!E47)</f>
        <v>COUNCIL MEMBER DISTRICT 7</v>
      </c>
      <c r="B66" s="8"/>
      <c r="C66" s="8"/>
      <c r="D66" s="8"/>
      <c r="E66" s="8"/>
      <c r="F66" s="8"/>
      <c r="G66" s="49"/>
      <c r="H66" s="59"/>
    </row>
    <row r="67" spans="1:8" ht="15">
      <c r="A67" s="44" t="str">
        <f>T(Data!A47)</f>
        <v>CARA COWAN WATTS</v>
      </c>
      <c r="B67" s="44"/>
      <c r="C67" s="44"/>
      <c r="D67" s="44"/>
      <c r="E67" s="44"/>
      <c r="F67" s="44"/>
      <c r="G67" s="50">
        <f>SUM('D7'!J17)</f>
        <v>719</v>
      </c>
      <c r="H67" s="60">
        <f>G67/(G67+G68)</f>
        <v>0.752092050209205</v>
      </c>
    </row>
    <row r="68" spans="1:8" ht="15">
      <c r="A68" s="47" t="str">
        <f>T(Data!A390)</f>
        <v>THELDA RUCKER BOEN</v>
      </c>
      <c r="B68" s="47"/>
      <c r="C68" s="47"/>
      <c r="D68" s="47"/>
      <c r="E68" s="47"/>
      <c r="F68" s="47"/>
      <c r="G68" s="51">
        <f>SUM('D7'!J18)</f>
        <v>237</v>
      </c>
      <c r="H68" s="61">
        <f>G68/(G67+G68)</f>
        <v>0.24790794979079497</v>
      </c>
    </row>
    <row r="69" spans="7:8" ht="15">
      <c r="G69" s="52"/>
      <c r="H69" s="58"/>
    </row>
    <row r="70" spans="1:8" ht="15">
      <c r="A70" s="22" t="str">
        <f>T(Data!E42)</f>
        <v>COUNCIL MEMBER DISTRICT 8 - SEAT 1</v>
      </c>
      <c r="B70" s="8"/>
      <c r="C70" s="8"/>
      <c r="D70" s="8"/>
      <c r="E70" s="8"/>
      <c r="F70" s="8"/>
      <c r="G70" s="49"/>
      <c r="H70" s="59"/>
    </row>
    <row r="71" spans="1:8" ht="15">
      <c r="A71" s="44" t="str">
        <f>T(Data!A42)</f>
        <v>BUEL ANGLEN</v>
      </c>
      <c r="B71" s="44"/>
      <c r="C71" s="44"/>
      <c r="D71" s="44"/>
      <c r="E71" s="44"/>
      <c r="F71" s="44"/>
      <c r="G71" s="50">
        <f>SUM('D8'!K17)</f>
        <v>770</v>
      </c>
      <c r="H71" s="60">
        <f>G71/(G71+G72)</f>
        <v>0.7482993197278912</v>
      </c>
    </row>
    <row r="72" spans="1:8" ht="15">
      <c r="A72" s="47" t="str">
        <f>T(Data!A315)</f>
        <v>ROY EUGENE HERMAN</v>
      </c>
      <c r="B72" s="47"/>
      <c r="C72" s="47"/>
      <c r="D72" s="47"/>
      <c r="E72" s="47"/>
      <c r="F72" s="47"/>
      <c r="G72" s="51">
        <f>SUM('D8'!K18)</f>
        <v>259</v>
      </c>
      <c r="H72" s="61">
        <f>G72/(G71+G72)</f>
        <v>0.25170068027210885</v>
      </c>
    </row>
    <row r="73" spans="7:8" ht="15">
      <c r="G73" s="52"/>
      <c r="H73" s="58"/>
    </row>
    <row r="74" spans="1:8" ht="15">
      <c r="A74" s="22" t="str">
        <f>T(Data!E37)</f>
        <v>COUNCIL MEMBER DISTRICT 8 - SEAT 2</v>
      </c>
      <c r="B74" s="8"/>
      <c r="C74" s="8"/>
      <c r="D74" s="8"/>
      <c r="E74" s="8"/>
      <c r="F74" s="8"/>
      <c r="G74" s="49"/>
      <c r="H74" s="59"/>
    </row>
    <row r="75" spans="1:8" ht="15">
      <c r="A75" s="44" t="str">
        <f>T(Data!A37)</f>
        <v>BRADLEY COBB</v>
      </c>
      <c r="B75" s="44"/>
      <c r="C75" s="44"/>
      <c r="D75" s="44"/>
      <c r="E75" s="44"/>
      <c r="F75" s="44"/>
      <c r="G75" s="50">
        <f>SUM('D8'!K21)</f>
        <v>696</v>
      </c>
      <c r="H75" s="60">
        <f>G75/(G75+G76)</f>
        <v>0.6830225711481845</v>
      </c>
    </row>
    <row r="76" spans="1:8" ht="15">
      <c r="A76" s="47" t="str">
        <f>T(Data!A370)</f>
        <v>STEPHEN D. EARLEY</v>
      </c>
      <c r="B76" s="47"/>
      <c r="C76" s="47"/>
      <c r="D76" s="47"/>
      <c r="E76" s="47"/>
      <c r="F76" s="47"/>
      <c r="G76" s="51">
        <f>SUM('D8'!K22)</f>
        <v>323</v>
      </c>
      <c r="H76" s="61">
        <f>G76/(G75+G76)</f>
        <v>0.3169774288518155</v>
      </c>
    </row>
    <row r="77" spans="7:8" ht="15">
      <c r="G77" s="52"/>
      <c r="H77" s="58"/>
    </row>
    <row r="78" spans="1:8" ht="15">
      <c r="A78" s="22" t="str">
        <f>T(Data!E91)</f>
        <v>COUNCIL MEMBER DISTRICT 9</v>
      </c>
      <c r="B78" s="8"/>
      <c r="C78" s="8"/>
      <c r="D78" s="8"/>
      <c r="E78" s="8"/>
      <c r="F78" s="8"/>
      <c r="G78" s="49"/>
      <c r="H78" s="59"/>
    </row>
    <row r="79" spans="1:8" ht="15">
      <c r="A79" s="44" t="str">
        <f>T(Data!A91)</f>
        <v>CHUCK HOSKIN, JR.</v>
      </c>
      <c r="B79" s="44"/>
      <c r="C79" s="44"/>
      <c r="D79" s="44"/>
      <c r="E79" s="44"/>
      <c r="F79" s="44"/>
      <c r="G79" s="50">
        <f>SUM('D9'!K17)</f>
        <v>513</v>
      </c>
      <c r="H79" s="60">
        <f>G79/(G79+G80)</f>
        <v>0.6923076923076923</v>
      </c>
    </row>
    <row r="80" spans="1:8" ht="15">
      <c r="A80" s="47" t="str">
        <f>T(Data!A304)</f>
        <v>RODNEY LAY</v>
      </c>
      <c r="B80" s="47"/>
      <c r="C80" s="47"/>
      <c r="D80" s="47"/>
      <c r="E80" s="47"/>
      <c r="F80" s="47"/>
      <c r="G80" s="51">
        <f>SUM('D9'!K18)</f>
        <v>228</v>
      </c>
      <c r="H80" s="61">
        <f>G80/(G79+G80)</f>
        <v>0.3076923076923077</v>
      </c>
    </row>
    <row r="81" spans="7:8" ht="15">
      <c r="G81" s="52"/>
      <c r="H81" s="58"/>
    </row>
    <row r="82" spans="1:8" ht="15">
      <c r="A82" s="22" t="str">
        <f>T(Data!E195)</f>
        <v>COUNCIL MEMBER AT LARGE - SEAT 1</v>
      </c>
      <c r="B82" s="8"/>
      <c r="C82" s="8"/>
      <c r="D82" s="8"/>
      <c r="E82" s="8"/>
      <c r="F82" s="8"/>
      <c r="G82" s="49"/>
      <c r="H82" s="59"/>
    </row>
    <row r="83" spans="1:8" ht="15">
      <c r="A83" s="44" t="str">
        <f>T(Data!A195)</f>
        <v>JULIA COATES</v>
      </c>
      <c r="B83" s="44"/>
      <c r="C83" s="44"/>
      <c r="D83" s="44"/>
      <c r="E83" s="44"/>
      <c r="F83" s="44"/>
      <c r="G83" s="50">
        <f>SUM(AtLarge!I17)</f>
        <v>1969</v>
      </c>
      <c r="H83" s="60">
        <f>G83/(G83+G84)</f>
        <v>0.7327874953479717</v>
      </c>
    </row>
    <row r="84" spans="1:8" ht="15">
      <c r="A84" s="47" t="str">
        <f>T(Data!A387)</f>
        <v>TAYLOR KEEN</v>
      </c>
      <c r="B84" s="47"/>
      <c r="C84" s="47"/>
      <c r="D84" s="47"/>
      <c r="E84" s="47"/>
      <c r="F84" s="47"/>
      <c r="G84" s="51">
        <f>SUM(AtLarge!I18)</f>
        <v>718</v>
      </c>
      <c r="H84" s="61">
        <f>G84/(G83+G84)</f>
        <v>0.2672125046520283</v>
      </c>
    </row>
    <row r="85" spans="7:8" ht="15">
      <c r="G85" s="52"/>
      <c r="H85" s="58"/>
    </row>
    <row r="86" spans="1:8" ht="15">
      <c r="A86" s="22" t="str">
        <f>T(Data!E128)</f>
        <v>COUNCIL MEMBER AT LARGE - SEAT 2</v>
      </c>
      <c r="B86" s="8"/>
      <c r="C86" s="8"/>
      <c r="D86" s="8"/>
      <c r="E86" s="8"/>
      <c r="F86" s="8"/>
      <c r="G86" s="49"/>
      <c r="H86" s="59"/>
    </row>
    <row r="87" spans="1:8" ht="15">
      <c r="A87" s="44" t="str">
        <f>T(Data!A128)</f>
        <v>JACK D. BAKER</v>
      </c>
      <c r="B87" s="44"/>
      <c r="C87" s="44"/>
      <c r="D87" s="44"/>
      <c r="E87" s="44"/>
      <c r="F87" s="44"/>
      <c r="G87" s="50">
        <f>SUM(AtLarge!I21)</f>
        <v>1986</v>
      </c>
      <c r="H87" s="60">
        <f>G87/(G87+G88)</f>
        <v>0.742152466367713</v>
      </c>
    </row>
    <row r="88" spans="1:8" ht="15">
      <c r="A88" s="47" t="str">
        <f>T(Data!A332)</f>
        <v>SEAN R. NORDWALL</v>
      </c>
      <c r="B88" s="47"/>
      <c r="C88" s="47"/>
      <c r="D88" s="47"/>
      <c r="E88" s="47"/>
      <c r="F88" s="47"/>
      <c r="G88" s="54">
        <f>SUM(AtLarge!I22)</f>
        <v>690</v>
      </c>
      <c r="H88" s="63">
        <f>G88/(G87+G88)</f>
        <v>0.257847533632287</v>
      </c>
    </row>
    <row r="91" spans="1:8" ht="15">
      <c r="A91" s="70" t="s">
        <v>118</v>
      </c>
      <c r="B91" s="71"/>
      <c r="C91" s="71"/>
      <c r="D91" s="71"/>
      <c r="E91" s="71"/>
      <c r="F91" s="71"/>
      <c r="G91" s="71"/>
      <c r="H91" s="71"/>
    </row>
    <row r="93" spans="1:4" ht="15">
      <c r="A93" s="44" t="s">
        <v>121</v>
      </c>
      <c r="B93" s="44"/>
      <c r="C93" s="44"/>
      <c r="D93" s="44"/>
    </row>
    <row r="94" spans="1:4" ht="15">
      <c r="A94" s="47" t="s">
        <v>120</v>
      </c>
      <c r="B94" s="47"/>
      <c r="C94" s="47"/>
      <c r="D94" s="47"/>
    </row>
    <row r="95" spans="1:4" ht="15">
      <c r="A95" s="45" t="s">
        <v>119</v>
      </c>
      <c r="B95" s="45"/>
      <c r="C95" s="45"/>
      <c r="D95" s="45"/>
    </row>
    <row r="96" spans="1:4" ht="15">
      <c r="A96" s="42" t="s">
        <v>122</v>
      </c>
      <c r="B96" s="42"/>
      <c r="C96" s="42"/>
      <c r="D96" s="42"/>
    </row>
  </sheetData>
  <sheetProtection password="A104" sheet="1" objects="1" scenarios="1"/>
  <mergeCells count="3">
    <mergeCell ref="A1:H1"/>
    <mergeCell ref="A91:H91"/>
    <mergeCell ref="A2:H2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6" width="9.140625" style="1" customWidth="1"/>
    <col min="7" max="7" width="18.00390625" style="1" customWidth="1"/>
    <col min="8" max="8" width="12.00390625" style="1" customWidth="1"/>
    <col min="9" max="9" width="12.421875" style="1" customWidth="1"/>
    <col min="10" max="16384" width="9.140625" style="1" customWidth="1"/>
  </cols>
  <sheetData>
    <row r="1" spans="1:13" ht="27" customHeight="1">
      <c r="A1" s="69" t="str">
        <f>T(Data!B82)</f>
        <v>DISTRICT 9, Craig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1"/>
      <c r="M1" s="41"/>
    </row>
    <row r="2" spans="1:11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T(Data!C82)</f>
        <v>Nowata</v>
      </c>
      <c r="I3" s="25" t="str">
        <f>T(Data!C83)</f>
        <v>S. Coffeyville</v>
      </c>
      <c r="J3" s="25" t="str">
        <f>T(Data!C84)</f>
        <v>Vinita</v>
      </c>
      <c r="K3" s="6" t="s">
        <v>116</v>
      </c>
    </row>
    <row r="4" spans="1:11" ht="15">
      <c r="A4" s="2" t="str">
        <f>T(Data!E51)</f>
        <v>PRINCIPAL CHIEF</v>
      </c>
      <c r="B4" s="2"/>
      <c r="C4" s="2"/>
      <c r="D4" s="2"/>
      <c r="E4" s="2"/>
      <c r="F4" s="18"/>
      <c r="G4" s="18"/>
      <c r="H4" s="19"/>
      <c r="I4" s="19"/>
      <c r="J4" s="20"/>
      <c r="K4" s="21"/>
    </row>
    <row r="5" spans="1:11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SUM(Data!D82)</f>
        <v>64</v>
      </c>
      <c r="I5" s="14">
        <f>SUM(Data!D83)</f>
        <v>46</v>
      </c>
      <c r="J5" s="14">
        <f>SUM(Data!D84)</f>
        <v>171</v>
      </c>
      <c r="K5" s="7">
        <f>SUM(F5:J5)</f>
        <v>281</v>
      </c>
    </row>
    <row r="6" spans="1:11" ht="15.75">
      <c r="A6" s="1" t="str">
        <f>T(Data!A335)</f>
        <v>STACY LEEDS</v>
      </c>
      <c r="F6" s="64" t="s">
        <v>115</v>
      </c>
      <c r="G6" s="64" t="s">
        <v>115</v>
      </c>
      <c r="H6" s="14">
        <f>SUM(Data!D366)</f>
        <v>54</v>
      </c>
      <c r="I6" s="14">
        <f>SUM(Data!D367)</f>
        <v>33</v>
      </c>
      <c r="J6" s="14">
        <f>SUM(Data!D368)</f>
        <v>135</v>
      </c>
      <c r="K6" s="7">
        <f>SUM(F6:J6)</f>
        <v>222</v>
      </c>
    </row>
    <row r="7" spans="1:11" s="2" customFormat="1" ht="15">
      <c r="A7" s="1"/>
      <c r="B7" s="1"/>
      <c r="C7" s="1"/>
      <c r="D7" s="1"/>
      <c r="E7" s="1"/>
      <c r="F7" s="65"/>
      <c r="G7" s="65"/>
      <c r="H7" s="14"/>
      <c r="I7" s="14"/>
      <c r="J7" s="15"/>
      <c r="K7" s="7"/>
    </row>
    <row r="8" spans="1:11" ht="15">
      <c r="A8" s="2" t="str">
        <f>T(Data!E160)</f>
        <v>DEPUTY CHIEF</v>
      </c>
      <c r="B8" s="2"/>
      <c r="C8" s="2"/>
      <c r="D8" s="2"/>
      <c r="E8" s="2"/>
      <c r="F8" s="66"/>
      <c r="G8" s="66"/>
      <c r="H8" s="19"/>
      <c r="I8" s="19"/>
      <c r="J8" s="20"/>
      <c r="K8" s="21"/>
    </row>
    <row r="9" spans="1:11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SUM(Data!D191)</f>
        <v>70</v>
      </c>
      <c r="I9" s="14">
        <f>SUM(Data!D192)</f>
        <v>45</v>
      </c>
      <c r="J9" s="14">
        <f>SUM(Data!D193)</f>
        <v>174</v>
      </c>
      <c r="K9" s="7">
        <f>SUM(F9:J9)</f>
        <v>289</v>
      </c>
    </row>
    <row r="10" spans="1:11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SUM(Data!D294)</f>
        <v>47</v>
      </c>
      <c r="I10" s="14">
        <f>SUM(Data!D295)</f>
        <v>34</v>
      </c>
      <c r="J10" s="14">
        <f>SUM(Data!D296)</f>
        <v>126</v>
      </c>
      <c r="K10" s="7">
        <f>SUM(F10:J10)</f>
        <v>207</v>
      </c>
    </row>
    <row r="11" spans="1:11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15"/>
      <c r="K11" s="7"/>
    </row>
    <row r="12" spans="1:11" ht="15">
      <c r="A12" s="2" t="str">
        <f>T(Data!E223)</f>
        <v>RESOLUTION NO. 55-07</v>
      </c>
      <c r="B12" s="2"/>
      <c r="C12" s="2"/>
      <c r="D12" s="2"/>
      <c r="E12" s="2"/>
      <c r="F12" s="66"/>
      <c r="G12" s="66"/>
      <c r="H12" s="19"/>
      <c r="I12" s="19"/>
      <c r="J12" s="20"/>
      <c r="K12" s="21"/>
    </row>
    <row r="13" spans="1:11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SUM(Data!D253)</f>
        <v>30</v>
      </c>
      <c r="I13" s="14">
        <f>SUM(Data!D254)</f>
        <v>26</v>
      </c>
      <c r="J13" s="14">
        <f>SUM(Data!D255)</f>
        <v>64</v>
      </c>
      <c r="K13" s="7">
        <f>SUM(F13:J13)</f>
        <v>120</v>
      </c>
    </row>
    <row r="14" spans="1:11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SUM(Data!D432)</f>
        <v>88</v>
      </c>
      <c r="I14" s="14">
        <f>SUM(Data!D433)</f>
        <v>51</v>
      </c>
      <c r="J14" s="14">
        <f>SUM(Data!D434)</f>
        <v>241</v>
      </c>
      <c r="K14" s="7">
        <f>SUM(F14:J14)</f>
        <v>380</v>
      </c>
    </row>
    <row r="15" spans="6:11" ht="15">
      <c r="F15" s="10"/>
      <c r="G15" s="9"/>
      <c r="H15" s="14"/>
      <c r="I15" s="14"/>
      <c r="J15" s="15"/>
      <c r="K15" s="7"/>
    </row>
    <row r="16" spans="1:11" ht="15">
      <c r="A16" s="2" t="str">
        <f>T(Data!E91)</f>
        <v>COUNCIL MEMBER DISTRICT 9</v>
      </c>
      <c r="F16" s="35"/>
      <c r="G16" s="35"/>
      <c r="H16" s="19"/>
      <c r="I16" s="19"/>
      <c r="J16" s="20"/>
      <c r="K16" s="21"/>
    </row>
    <row r="17" spans="1:11" ht="15">
      <c r="A17" s="1" t="str">
        <f>T(Data!A91)</f>
        <v>CHUCK HOSKIN, JR.</v>
      </c>
      <c r="F17" s="38">
        <f>SUM(Data!D91)</f>
        <v>170</v>
      </c>
      <c r="G17" s="38">
        <f>SUM(Data!D95)</f>
        <v>3</v>
      </c>
      <c r="H17" s="31">
        <f>SUM(Data!D92)</f>
        <v>62</v>
      </c>
      <c r="I17" s="31">
        <f>SUM(Data!D93)</f>
        <v>53</v>
      </c>
      <c r="J17" s="31">
        <f>SUM(Data!D94)</f>
        <v>225</v>
      </c>
      <c r="K17" s="7">
        <f>SUM(F17:J17)</f>
        <v>513</v>
      </c>
    </row>
    <row r="18" spans="1:11" ht="15">
      <c r="A18" s="1" t="str">
        <f>T(Data!A304)</f>
        <v>RODNEY LAY</v>
      </c>
      <c r="F18" s="39">
        <f>SUM(Data!D304)</f>
        <v>62</v>
      </c>
      <c r="G18" s="39">
        <f>SUM(Data!D308)</f>
        <v>1</v>
      </c>
      <c r="H18" s="30">
        <f>SUM(Data!D305)</f>
        <v>56</v>
      </c>
      <c r="I18" s="30">
        <f>SUM(Data!D306)</f>
        <v>26</v>
      </c>
      <c r="J18" s="30">
        <f>SUM(Data!D307)</f>
        <v>83</v>
      </c>
      <c r="K18" s="13">
        <f>SUM(F18:J18)</f>
        <v>228</v>
      </c>
    </row>
    <row r="20" ht="15">
      <c r="A20" s="2"/>
    </row>
    <row r="24" ht="15">
      <c r="A24" s="2"/>
    </row>
  </sheetData>
  <sheetProtection password="A104" sheet="1" objects="1" scenarios="1"/>
  <mergeCells count="2">
    <mergeCell ref="A1:K1"/>
    <mergeCell ref="A2:K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" sqref="A2:L2"/>
    </sheetView>
  </sheetViews>
  <sheetFormatPr defaultColWidth="9.140625" defaultRowHeight="15"/>
  <cols>
    <col min="1" max="5" width="9.140625" style="1" customWidth="1"/>
    <col min="6" max="6" width="9.28125" style="1" customWidth="1"/>
    <col min="7" max="7" width="18.421875" style="1" customWidth="1"/>
    <col min="8" max="16384" width="9.140625" style="1" customWidth="1"/>
  </cols>
  <sheetData>
    <row r="1" spans="1:12" ht="27" customHeight="1">
      <c r="A1" s="69" t="str">
        <f>T(Data!B129)</f>
        <v>At Large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1" s="2" customFormat="1" ht="17.25">
      <c r="A3" s="3"/>
      <c r="B3" s="4"/>
      <c r="C3" s="4"/>
      <c r="D3" s="4"/>
      <c r="E3" s="4"/>
      <c r="F3" s="33" t="str">
        <f>T(Data!C3)</f>
        <v>Absentee</v>
      </c>
      <c r="G3" s="34" t="str">
        <f>T(Data!C9)</f>
        <v>In Person Absentee</v>
      </c>
      <c r="H3" s="25" t="str">
        <f>T(Data!C129)</f>
        <v>At Large</v>
      </c>
      <c r="I3" s="6" t="s">
        <v>116</v>
      </c>
      <c r="J3" s="1"/>
      <c r="K3" s="1"/>
    </row>
    <row r="4" spans="1:11" ht="15">
      <c r="A4" s="22" t="str">
        <f>T(Data!E51)</f>
        <v>PRINCIPAL CHIEF</v>
      </c>
      <c r="B4" s="22"/>
      <c r="C4" s="22"/>
      <c r="D4" s="22"/>
      <c r="E4" s="28"/>
      <c r="F4" s="35"/>
      <c r="G4" s="36"/>
      <c r="H4" s="19"/>
      <c r="I4" s="21"/>
      <c r="J4" s="2"/>
      <c r="K4" s="2"/>
    </row>
    <row r="5" spans="1:9" ht="15">
      <c r="A5" s="1" t="str">
        <f>T(Data!A51)</f>
        <v>CHAD “CORNTASSEL” SMITH</v>
      </c>
      <c r="F5" s="37">
        <f>SUM(Data!D51)</f>
        <v>3533</v>
      </c>
      <c r="G5" s="37">
        <f>SUM(Data!D85)</f>
        <v>372</v>
      </c>
      <c r="H5" s="14">
        <f>SUM(Data!D52)</f>
        <v>0</v>
      </c>
      <c r="I5" s="7">
        <f>SUM(F5:H5)</f>
        <v>3905</v>
      </c>
    </row>
    <row r="6" spans="1:9" ht="15">
      <c r="A6" s="1" t="str">
        <f>T(Data!A335)</f>
        <v>STACY LEEDS</v>
      </c>
      <c r="F6" s="37">
        <f>SUM(Data!D335)</f>
        <v>1565</v>
      </c>
      <c r="G6" s="37">
        <f>SUM(Data!D369)</f>
        <v>405</v>
      </c>
      <c r="H6" s="14">
        <f>SUM(Data!D336)</f>
        <v>0</v>
      </c>
      <c r="I6" s="7">
        <f>SUM(F6:H6)</f>
        <v>1970</v>
      </c>
    </row>
    <row r="7" spans="1:11" s="2" customFormat="1" ht="15">
      <c r="A7" s="1"/>
      <c r="B7" s="1"/>
      <c r="C7" s="1"/>
      <c r="D7" s="1"/>
      <c r="E7" s="1"/>
      <c r="F7" s="37"/>
      <c r="G7" s="37"/>
      <c r="H7" s="14"/>
      <c r="I7" s="7"/>
      <c r="J7" s="1"/>
      <c r="K7" s="1"/>
    </row>
    <row r="8" spans="1:11" ht="15">
      <c r="A8" s="22" t="str">
        <f>T(Data!E160)</f>
        <v>DEPUTY CHIEF</v>
      </c>
      <c r="B8" s="22"/>
      <c r="C8" s="22"/>
      <c r="D8" s="22"/>
      <c r="E8" s="28"/>
      <c r="F8" s="36"/>
      <c r="G8" s="36"/>
      <c r="H8" s="19"/>
      <c r="I8" s="21"/>
      <c r="J8" s="2"/>
      <c r="K8" s="2"/>
    </row>
    <row r="9" spans="1:9" ht="15">
      <c r="A9" s="1" t="str">
        <f>T(Data!A160)</f>
        <v>JOE GRAYSON, JR.</v>
      </c>
      <c r="F9" s="37">
        <f>SUM(Data!D160)</f>
        <v>3502</v>
      </c>
      <c r="G9" s="37">
        <f>SUM(Data!D194)</f>
        <v>449</v>
      </c>
      <c r="H9" s="14">
        <f>SUM(Data!D161)</f>
        <v>0</v>
      </c>
      <c r="I9" s="7">
        <f>SUM(F9:H9)</f>
        <v>3951</v>
      </c>
    </row>
    <row r="10" spans="1:9" ht="15">
      <c r="A10" s="1" t="str">
        <f>T(Data!A263)</f>
        <v>RAYMOND VANN</v>
      </c>
      <c r="F10" s="37">
        <f>SUM(Data!D263)</f>
        <v>1537</v>
      </c>
      <c r="G10" s="37">
        <f>SUM(Data!D297)</f>
        <v>324</v>
      </c>
      <c r="H10" s="14">
        <f>SUM(Data!D264)</f>
        <v>0</v>
      </c>
      <c r="I10" s="7">
        <f>SUM(F10:H10)</f>
        <v>1861</v>
      </c>
    </row>
    <row r="11" spans="1:11" s="2" customFormat="1" ht="15">
      <c r="A11" s="1"/>
      <c r="B11" s="1"/>
      <c r="C11" s="1"/>
      <c r="D11" s="1"/>
      <c r="E11" s="1"/>
      <c r="F11" s="37"/>
      <c r="G11" s="37"/>
      <c r="H11" s="14"/>
      <c r="I11" s="7"/>
      <c r="J11" s="1"/>
      <c r="K11" s="1"/>
    </row>
    <row r="12" spans="1:11" ht="15">
      <c r="A12" s="22" t="str">
        <f>T(Data!E223)</f>
        <v>RESOLUTION NO. 55-07</v>
      </c>
      <c r="B12" s="22"/>
      <c r="C12" s="22"/>
      <c r="D12" s="22"/>
      <c r="E12" s="28"/>
      <c r="F12" s="36"/>
      <c r="G12" s="36"/>
      <c r="H12" s="19"/>
      <c r="I12" s="21"/>
      <c r="J12" s="2"/>
      <c r="K12" s="2"/>
    </row>
    <row r="13" spans="1:9" ht="15">
      <c r="A13" s="1" t="str">
        <f>T(Data!A222)</f>
        <v>NO, Federal approval should be required</v>
      </c>
      <c r="F13" s="37">
        <f>SUM(Data!D222)</f>
        <v>1042</v>
      </c>
      <c r="G13" s="37">
        <f>SUM(Data!D256)</f>
        <v>272</v>
      </c>
      <c r="H13" s="14">
        <f>SUM(Data!D223)</f>
        <v>0</v>
      </c>
      <c r="I13" s="7">
        <f>SUM(F13:H13)</f>
        <v>1314</v>
      </c>
    </row>
    <row r="14" spans="1:9" ht="15">
      <c r="A14" s="1" t="str">
        <f>T(Data!A401)</f>
        <v>YES, to affirm the removal of the Federal approval</v>
      </c>
      <c r="F14" s="37">
        <f>SUM(Data!D401)</f>
        <v>2442</v>
      </c>
      <c r="G14" s="37">
        <f>SUM(Data!D435)</f>
        <v>492</v>
      </c>
      <c r="H14" s="14">
        <f>SUM(Data!D402)</f>
        <v>0</v>
      </c>
      <c r="I14" s="7">
        <f>SUM(F14:H14)</f>
        <v>2934</v>
      </c>
    </row>
    <row r="15" spans="6:9" ht="15">
      <c r="F15" s="38"/>
      <c r="G15" s="37"/>
      <c r="H15" s="14"/>
      <c r="I15" s="7"/>
    </row>
    <row r="16" spans="1:9" ht="15">
      <c r="A16" s="22" t="str">
        <f>T(Data!E195)</f>
        <v>COUNCIL MEMBER AT LARGE - SEAT 1</v>
      </c>
      <c r="B16" s="8"/>
      <c r="C16" s="8"/>
      <c r="D16" s="8"/>
      <c r="E16" s="29"/>
      <c r="F16" s="35"/>
      <c r="G16" s="36"/>
      <c r="H16" s="19"/>
      <c r="I16" s="21"/>
    </row>
    <row r="17" spans="1:9" ht="15">
      <c r="A17" s="1" t="str">
        <f>T(Data!A195)</f>
        <v>JULIA COATES</v>
      </c>
      <c r="F17" s="38">
        <f>SUM(Data!D195)</f>
        <v>1952</v>
      </c>
      <c r="G17" s="37">
        <f>SUM(Data!D197)</f>
        <v>17</v>
      </c>
      <c r="H17" s="14">
        <f>SUM(Data!D196)</f>
        <v>0</v>
      </c>
      <c r="I17" s="7">
        <f>SUM(F17:H17)</f>
        <v>1969</v>
      </c>
    </row>
    <row r="18" spans="1:9" ht="15">
      <c r="A18" s="1" t="str">
        <f>T(Data!A387)</f>
        <v>TAYLOR KEEN</v>
      </c>
      <c r="F18" s="38">
        <f>SUM(Data!D387)</f>
        <v>694</v>
      </c>
      <c r="G18" s="37">
        <f>SUM(Data!D389)</f>
        <v>24</v>
      </c>
      <c r="H18" s="14">
        <f>SUM(Data!D388)</f>
        <v>0</v>
      </c>
      <c r="I18" s="7">
        <f>SUM(F18:H18)</f>
        <v>718</v>
      </c>
    </row>
    <row r="19" spans="6:9" ht="15">
      <c r="F19" s="38"/>
      <c r="G19" s="37"/>
      <c r="H19" s="14"/>
      <c r="I19" s="7"/>
    </row>
    <row r="20" spans="1:9" ht="15">
      <c r="A20" s="22" t="str">
        <f>T(Data!E128)</f>
        <v>COUNCIL MEMBER AT LARGE - SEAT 2</v>
      </c>
      <c r="B20" s="8"/>
      <c r="C20" s="8"/>
      <c r="D20" s="8"/>
      <c r="E20" s="29"/>
      <c r="F20" s="35"/>
      <c r="G20" s="36"/>
      <c r="H20" s="19"/>
      <c r="I20" s="21"/>
    </row>
    <row r="21" spans="1:9" ht="15">
      <c r="A21" s="1" t="str">
        <f>T(Data!A128)</f>
        <v>JACK D. BAKER</v>
      </c>
      <c r="F21" s="38">
        <f>SUM(Data!D128)</f>
        <v>1960</v>
      </c>
      <c r="G21" s="37">
        <f>SUM(Data!D130)</f>
        <v>26</v>
      </c>
      <c r="H21" s="14">
        <f>SUM(Data!D129)</f>
        <v>0</v>
      </c>
      <c r="I21" s="7">
        <f>SUM(F21:H21)</f>
        <v>1986</v>
      </c>
    </row>
    <row r="22" spans="1:9" ht="15">
      <c r="A22" s="1" t="str">
        <f>T(Data!A332)</f>
        <v>SEAN R. NORDWALL</v>
      </c>
      <c r="F22" s="39">
        <f>SUM(Data!D332)</f>
        <v>676</v>
      </c>
      <c r="G22" s="40">
        <f>SUM(Data!D334)</f>
        <v>14</v>
      </c>
      <c r="H22" s="16">
        <f>SUM(Data!D333)</f>
        <v>0</v>
      </c>
      <c r="I22" s="13">
        <f>SUM(F22:H22)</f>
        <v>690</v>
      </c>
    </row>
  </sheetData>
  <sheetProtection password="A104" sheet="1" objects="1" scenarios="1"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46.00390625" style="1" bestFit="1" customWidth="1"/>
    <col min="2" max="2" width="22.8515625" style="1" bestFit="1" customWidth="1"/>
    <col min="3" max="3" width="18.57421875" style="1" bestFit="1" customWidth="1"/>
    <col min="4" max="4" width="5.57421875" style="1" bestFit="1" customWidth="1"/>
    <col min="5" max="5" width="37.57421875" style="1" customWidth="1"/>
    <col min="6" max="16384" width="9.140625" style="1" customWidth="1"/>
  </cols>
  <sheetData>
    <row r="1" spans="1:12" ht="15" customHeight="1">
      <c r="A1" s="72" t="s">
        <v>125</v>
      </c>
      <c r="B1" s="72"/>
      <c r="C1" s="72"/>
      <c r="D1" s="72"/>
      <c r="E1" s="72"/>
      <c r="F1" s="73"/>
      <c r="G1" s="73"/>
      <c r="H1" s="73"/>
      <c r="I1" s="73"/>
      <c r="J1" s="73"/>
      <c r="K1" s="73"/>
      <c r="L1" s="73"/>
    </row>
    <row r="2" spans="1:5" ht="15">
      <c r="A2" s="1" t="s">
        <v>110</v>
      </c>
      <c r="B2" s="1" t="s">
        <v>111</v>
      </c>
      <c r="C2" s="1" t="s">
        <v>112</v>
      </c>
      <c r="D2" s="1" t="s">
        <v>113</v>
      </c>
      <c r="E2" s="1" t="s">
        <v>114</v>
      </c>
    </row>
    <row r="3" spans="1:5" ht="15">
      <c r="A3" s="1" t="s">
        <v>0</v>
      </c>
      <c r="B3" s="1" t="s">
        <v>1</v>
      </c>
      <c r="C3" s="1" t="s">
        <v>1</v>
      </c>
      <c r="D3" s="1">
        <v>110</v>
      </c>
      <c r="E3" s="1" t="s">
        <v>2</v>
      </c>
    </row>
    <row r="4" spans="1:5" ht="15">
      <c r="A4" s="1" t="s">
        <v>0</v>
      </c>
      <c r="B4" s="1" t="s">
        <v>3</v>
      </c>
      <c r="C4" s="1" t="s">
        <v>4</v>
      </c>
      <c r="D4" s="1">
        <v>26</v>
      </c>
      <c r="E4" s="1" t="s">
        <v>2</v>
      </c>
    </row>
    <row r="5" spans="1:5" ht="15">
      <c r="A5" s="1" t="s">
        <v>0</v>
      </c>
      <c r="B5" s="1" t="s">
        <v>3</v>
      </c>
      <c r="C5" s="1" t="s">
        <v>5</v>
      </c>
      <c r="D5" s="1">
        <v>20</v>
      </c>
      <c r="E5" s="1" t="s">
        <v>2</v>
      </c>
    </row>
    <row r="6" spans="1:5" ht="15">
      <c r="A6" s="1" t="s">
        <v>0</v>
      </c>
      <c r="B6" s="1" t="s">
        <v>3</v>
      </c>
      <c r="C6" s="1" t="s">
        <v>6</v>
      </c>
      <c r="D6" s="1">
        <v>38</v>
      </c>
      <c r="E6" s="1" t="s">
        <v>2</v>
      </c>
    </row>
    <row r="7" spans="1:5" ht="15">
      <c r="A7" s="1" t="s">
        <v>0</v>
      </c>
      <c r="B7" s="1" t="s">
        <v>3</v>
      </c>
      <c r="C7" s="1" t="s">
        <v>7</v>
      </c>
      <c r="D7" s="1">
        <v>18</v>
      </c>
      <c r="E7" s="1" t="s">
        <v>2</v>
      </c>
    </row>
    <row r="8" spans="1:5" ht="15">
      <c r="A8" s="1" t="s">
        <v>0</v>
      </c>
      <c r="B8" s="1" t="s">
        <v>3</v>
      </c>
      <c r="C8" s="1" t="s">
        <v>8</v>
      </c>
      <c r="D8" s="1">
        <v>127</v>
      </c>
      <c r="E8" s="1" t="s">
        <v>2</v>
      </c>
    </row>
    <row r="9" spans="1:5" ht="15">
      <c r="A9" s="1" t="s">
        <v>0</v>
      </c>
      <c r="B9" s="1" t="s">
        <v>9</v>
      </c>
      <c r="C9" s="1" t="s">
        <v>9</v>
      </c>
      <c r="D9" s="1">
        <v>117</v>
      </c>
      <c r="E9" s="1" t="s">
        <v>2</v>
      </c>
    </row>
    <row r="10" spans="1:5" ht="15">
      <c r="A10" s="1" t="s">
        <v>10</v>
      </c>
      <c r="B10" s="1" t="s">
        <v>1</v>
      </c>
      <c r="C10" s="1" t="s">
        <v>1</v>
      </c>
      <c r="D10" s="1">
        <v>71</v>
      </c>
      <c r="E10" s="1" t="s">
        <v>2</v>
      </c>
    </row>
    <row r="11" spans="1:5" ht="15">
      <c r="A11" s="1" t="s">
        <v>10</v>
      </c>
      <c r="B11" s="1" t="s">
        <v>3</v>
      </c>
      <c r="C11" s="1" t="s">
        <v>4</v>
      </c>
      <c r="D11" s="1">
        <v>27</v>
      </c>
      <c r="E11" s="1" t="s">
        <v>2</v>
      </c>
    </row>
    <row r="12" spans="1:5" ht="15">
      <c r="A12" s="1" t="s">
        <v>10</v>
      </c>
      <c r="B12" s="1" t="s">
        <v>3</v>
      </c>
      <c r="C12" s="1" t="s">
        <v>5</v>
      </c>
      <c r="D12" s="1">
        <v>37</v>
      </c>
      <c r="E12" s="1" t="s">
        <v>2</v>
      </c>
    </row>
    <row r="13" spans="1:5" ht="15">
      <c r="A13" s="1" t="s">
        <v>10</v>
      </c>
      <c r="B13" s="1" t="s">
        <v>3</v>
      </c>
      <c r="C13" s="1" t="s">
        <v>6</v>
      </c>
      <c r="D13" s="1">
        <v>41</v>
      </c>
      <c r="E13" s="1" t="s">
        <v>2</v>
      </c>
    </row>
    <row r="14" spans="1:5" ht="15">
      <c r="A14" s="1" t="s">
        <v>10</v>
      </c>
      <c r="B14" s="1" t="s">
        <v>3</v>
      </c>
      <c r="C14" s="1" t="s">
        <v>7</v>
      </c>
      <c r="D14" s="1">
        <v>31</v>
      </c>
      <c r="E14" s="1" t="s">
        <v>2</v>
      </c>
    </row>
    <row r="15" spans="1:5" ht="15">
      <c r="A15" s="1" t="s">
        <v>10</v>
      </c>
      <c r="B15" s="1" t="s">
        <v>3</v>
      </c>
      <c r="C15" s="1" t="s">
        <v>8</v>
      </c>
      <c r="D15" s="1">
        <v>227</v>
      </c>
      <c r="E15" s="1" t="s">
        <v>2</v>
      </c>
    </row>
    <row r="16" spans="1:5" ht="15">
      <c r="A16" s="1" t="s">
        <v>10</v>
      </c>
      <c r="B16" s="1" t="s">
        <v>9</v>
      </c>
      <c r="C16" s="1" t="s">
        <v>9</v>
      </c>
      <c r="D16" s="1">
        <v>150</v>
      </c>
      <c r="E16" s="1" t="s">
        <v>2</v>
      </c>
    </row>
    <row r="17" spans="1:5" ht="15">
      <c r="A17" s="1" t="s">
        <v>11</v>
      </c>
      <c r="B17" s="1" t="s">
        <v>1</v>
      </c>
      <c r="C17" s="1" t="s">
        <v>1</v>
      </c>
      <c r="D17" s="1">
        <v>201</v>
      </c>
      <c r="E17" s="1" t="s">
        <v>12</v>
      </c>
    </row>
    <row r="18" spans="1:5" ht="15">
      <c r="A18" s="1" t="s">
        <v>11</v>
      </c>
      <c r="B18" s="1" t="s">
        <v>3</v>
      </c>
      <c r="C18" s="1" t="s">
        <v>4</v>
      </c>
      <c r="D18" s="1">
        <v>43</v>
      </c>
      <c r="E18" s="1" t="s">
        <v>12</v>
      </c>
    </row>
    <row r="19" spans="1:5" ht="15">
      <c r="A19" s="1" t="s">
        <v>11</v>
      </c>
      <c r="B19" s="1" t="s">
        <v>3</v>
      </c>
      <c r="C19" s="1" t="s">
        <v>5</v>
      </c>
      <c r="D19" s="1">
        <v>64</v>
      </c>
      <c r="E19" s="1" t="s">
        <v>12</v>
      </c>
    </row>
    <row r="20" spans="1:5" ht="15">
      <c r="A20" s="1" t="s">
        <v>11</v>
      </c>
      <c r="B20" s="1" t="s">
        <v>3</v>
      </c>
      <c r="C20" s="1" t="s">
        <v>6</v>
      </c>
      <c r="D20" s="1">
        <v>86</v>
      </c>
      <c r="E20" s="1" t="s">
        <v>12</v>
      </c>
    </row>
    <row r="21" spans="1:5" ht="15">
      <c r="A21" s="1" t="s">
        <v>11</v>
      </c>
      <c r="B21" s="1" t="s">
        <v>3</v>
      </c>
      <c r="C21" s="1" t="s">
        <v>7</v>
      </c>
      <c r="D21" s="1">
        <v>35</v>
      </c>
      <c r="E21" s="1" t="s">
        <v>12</v>
      </c>
    </row>
    <row r="22" spans="1:5" ht="15">
      <c r="A22" s="1" t="s">
        <v>11</v>
      </c>
      <c r="B22" s="1" t="s">
        <v>3</v>
      </c>
      <c r="C22" s="1" t="s">
        <v>8</v>
      </c>
      <c r="D22" s="1">
        <v>270</v>
      </c>
      <c r="E22" s="1" t="s">
        <v>12</v>
      </c>
    </row>
    <row r="23" spans="1:5" ht="15">
      <c r="A23" s="1" t="s">
        <v>11</v>
      </c>
      <c r="B23" s="1" t="s">
        <v>9</v>
      </c>
      <c r="C23" s="1" t="s">
        <v>9</v>
      </c>
      <c r="D23" s="1">
        <v>216</v>
      </c>
      <c r="E23" s="1" t="s">
        <v>12</v>
      </c>
    </row>
    <row r="24" spans="1:5" ht="15">
      <c r="A24" s="1" t="s">
        <v>13</v>
      </c>
      <c r="B24" s="1" t="s">
        <v>1</v>
      </c>
      <c r="C24" s="1" t="s">
        <v>1</v>
      </c>
      <c r="D24" s="1">
        <v>342</v>
      </c>
      <c r="E24" s="1" t="s">
        <v>12</v>
      </c>
    </row>
    <row r="25" spans="1:5" ht="15">
      <c r="A25" s="1" t="s">
        <v>13</v>
      </c>
      <c r="B25" s="1" t="s">
        <v>3</v>
      </c>
      <c r="C25" s="1" t="s">
        <v>4</v>
      </c>
      <c r="D25" s="1">
        <v>83</v>
      </c>
      <c r="E25" s="1" t="s">
        <v>12</v>
      </c>
    </row>
    <row r="26" spans="1:5" ht="15">
      <c r="A26" s="1" t="s">
        <v>13</v>
      </c>
      <c r="B26" s="1" t="s">
        <v>3</v>
      </c>
      <c r="C26" s="1" t="s">
        <v>5</v>
      </c>
      <c r="D26" s="1">
        <v>177</v>
      </c>
      <c r="E26" s="1" t="s">
        <v>12</v>
      </c>
    </row>
    <row r="27" spans="1:5" ht="15">
      <c r="A27" s="1" t="s">
        <v>13</v>
      </c>
      <c r="B27" s="1" t="s">
        <v>3</v>
      </c>
      <c r="C27" s="1" t="s">
        <v>6</v>
      </c>
      <c r="D27" s="1">
        <v>100</v>
      </c>
      <c r="E27" s="1" t="s">
        <v>12</v>
      </c>
    </row>
    <row r="28" spans="1:5" ht="15">
      <c r="A28" s="1" t="s">
        <v>13</v>
      </c>
      <c r="B28" s="1" t="s">
        <v>3</v>
      </c>
      <c r="C28" s="1" t="s">
        <v>7</v>
      </c>
      <c r="D28" s="1">
        <v>75</v>
      </c>
      <c r="E28" s="1" t="s">
        <v>12</v>
      </c>
    </row>
    <row r="29" spans="1:5" ht="15">
      <c r="A29" s="1" t="s">
        <v>13</v>
      </c>
      <c r="B29" s="1" t="s">
        <v>3</v>
      </c>
      <c r="C29" s="1" t="s">
        <v>8</v>
      </c>
      <c r="D29" s="1">
        <v>458</v>
      </c>
      <c r="E29" s="1" t="s">
        <v>12</v>
      </c>
    </row>
    <row r="30" spans="1:5" ht="15">
      <c r="A30" s="1" t="s">
        <v>13</v>
      </c>
      <c r="B30" s="1" t="s">
        <v>9</v>
      </c>
      <c r="C30" s="1" t="s">
        <v>9</v>
      </c>
      <c r="D30" s="1">
        <v>359</v>
      </c>
      <c r="E30" s="1" t="s">
        <v>12</v>
      </c>
    </row>
    <row r="31" spans="1:5" ht="15">
      <c r="A31" s="1" t="s">
        <v>14</v>
      </c>
      <c r="B31" s="1" t="s">
        <v>1</v>
      </c>
      <c r="C31" s="1" t="s">
        <v>1</v>
      </c>
      <c r="D31" s="1">
        <v>35</v>
      </c>
      <c r="E31" s="1" t="s">
        <v>15</v>
      </c>
    </row>
    <row r="32" spans="1:5" ht="15">
      <c r="A32" s="1" t="s">
        <v>14</v>
      </c>
      <c r="B32" s="1" t="s">
        <v>16</v>
      </c>
      <c r="C32" s="1" t="s">
        <v>17</v>
      </c>
      <c r="D32" s="1">
        <v>4</v>
      </c>
      <c r="E32" s="1" t="s">
        <v>15</v>
      </c>
    </row>
    <row r="33" spans="1:5" ht="15">
      <c r="A33" s="1" t="s">
        <v>14</v>
      </c>
      <c r="B33" s="1" t="s">
        <v>16</v>
      </c>
      <c r="C33" s="1" t="s">
        <v>18</v>
      </c>
      <c r="D33" s="1">
        <v>21</v>
      </c>
      <c r="E33" s="1" t="s">
        <v>15</v>
      </c>
    </row>
    <row r="34" spans="1:5" ht="15">
      <c r="A34" s="1" t="s">
        <v>14</v>
      </c>
      <c r="B34" s="1" t="s">
        <v>16</v>
      </c>
      <c r="C34" s="1" t="s">
        <v>19</v>
      </c>
      <c r="D34" s="1">
        <v>170</v>
      </c>
      <c r="E34" s="1" t="s">
        <v>15</v>
      </c>
    </row>
    <row r="35" spans="1:5" ht="15">
      <c r="A35" s="1" t="s">
        <v>14</v>
      </c>
      <c r="B35" s="1" t="s">
        <v>16</v>
      </c>
      <c r="C35" s="1" t="s">
        <v>20</v>
      </c>
      <c r="D35" s="1">
        <v>48</v>
      </c>
      <c r="E35" s="1" t="s">
        <v>15</v>
      </c>
    </row>
    <row r="36" spans="1:5" ht="15">
      <c r="A36" s="1" t="s">
        <v>14</v>
      </c>
      <c r="B36" s="1" t="s">
        <v>9</v>
      </c>
      <c r="C36" s="1" t="s">
        <v>9</v>
      </c>
      <c r="D36" s="1">
        <v>8</v>
      </c>
      <c r="E36" s="1" t="s">
        <v>15</v>
      </c>
    </row>
    <row r="37" spans="1:5" ht="15">
      <c r="A37" s="1" t="s">
        <v>21</v>
      </c>
      <c r="B37" s="1" t="s">
        <v>1</v>
      </c>
      <c r="C37" s="1" t="s">
        <v>1</v>
      </c>
      <c r="D37" s="1">
        <v>252</v>
      </c>
      <c r="E37" s="1" t="s">
        <v>22</v>
      </c>
    </row>
    <row r="38" spans="1:5" ht="15">
      <c r="A38" s="1" t="s">
        <v>21</v>
      </c>
      <c r="B38" s="1" t="s">
        <v>23</v>
      </c>
      <c r="C38" s="1" t="s">
        <v>24</v>
      </c>
      <c r="D38" s="1">
        <v>173</v>
      </c>
      <c r="E38" s="1" t="s">
        <v>22</v>
      </c>
    </row>
    <row r="39" spans="1:5" ht="15">
      <c r="A39" s="1" t="s">
        <v>21</v>
      </c>
      <c r="B39" s="1" t="s">
        <v>23</v>
      </c>
      <c r="C39" s="1" t="s">
        <v>25</v>
      </c>
      <c r="D39" s="1">
        <v>141</v>
      </c>
      <c r="E39" s="1" t="s">
        <v>22</v>
      </c>
    </row>
    <row r="40" spans="1:5" ht="15">
      <c r="A40" s="1" t="s">
        <v>21</v>
      </c>
      <c r="B40" s="1" t="s">
        <v>23</v>
      </c>
      <c r="C40" s="1" t="s">
        <v>26</v>
      </c>
      <c r="D40" s="1">
        <v>128</v>
      </c>
      <c r="E40" s="1" t="s">
        <v>22</v>
      </c>
    </row>
    <row r="41" spans="1:5" ht="15">
      <c r="A41" s="1" t="s">
        <v>21</v>
      </c>
      <c r="B41" s="1" t="s">
        <v>9</v>
      </c>
      <c r="C41" s="1" t="s">
        <v>9</v>
      </c>
      <c r="D41" s="1">
        <v>2</v>
      </c>
      <c r="E41" s="1" t="s">
        <v>22</v>
      </c>
    </row>
    <row r="42" spans="1:5" ht="15">
      <c r="A42" s="1" t="s">
        <v>27</v>
      </c>
      <c r="B42" s="1" t="s">
        <v>1</v>
      </c>
      <c r="C42" s="1" t="s">
        <v>1</v>
      </c>
      <c r="D42" s="1">
        <v>294</v>
      </c>
      <c r="E42" s="1" t="s">
        <v>28</v>
      </c>
    </row>
    <row r="43" spans="1:5" ht="15">
      <c r="A43" s="1" t="s">
        <v>27</v>
      </c>
      <c r="B43" s="1" t="s">
        <v>23</v>
      </c>
      <c r="C43" s="1" t="s">
        <v>24</v>
      </c>
      <c r="D43" s="1">
        <v>184</v>
      </c>
      <c r="E43" s="1" t="s">
        <v>28</v>
      </c>
    </row>
    <row r="44" spans="1:5" ht="15">
      <c r="A44" s="1" t="s">
        <v>27</v>
      </c>
      <c r="B44" s="1" t="s">
        <v>23</v>
      </c>
      <c r="C44" s="1" t="s">
        <v>25</v>
      </c>
      <c r="D44" s="1">
        <v>145</v>
      </c>
      <c r="E44" s="1" t="s">
        <v>28</v>
      </c>
    </row>
    <row r="45" spans="1:5" ht="15">
      <c r="A45" s="1" t="s">
        <v>27</v>
      </c>
      <c r="B45" s="1" t="s">
        <v>23</v>
      </c>
      <c r="C45" s="1" t="s">
        <v>26</v>
      </c>
      <c r="D45" s="1">
        <v>144</v>
      </c>
      <c r="E45" s="1" t="s">
        <v>28</v>
      </c>
    </row>
    <row r="46" spans="1:5" ht="15">
      <c r="A46" s="1" t="s">
        <v>27</v>
      </c>
      <c r="B46" s="1" t="s">
        <v>9</v>
      </c>
      <c r="C46" s="1" t="s">
        <v>9</v>
      </c>
      <c r="D46" s="1">
        <v>3</v>
      </c>
      <c r="E46" s="1" t="s">
        <v>28</v>
      </c>
    </row>
    <row r="47" spans="1:5" ht="15">
      <c r="A47" s="1" t="s">
        <v>29</v>
      </c>
      <c r="B47" s="1" t="s">
        <v>1</v>
      </c>
      <c r="C47" s="1" t="s">
        <v>1</v>
      </c>
      <c r="D47" s="1">
        <v>152</v>
      </c>
      <c r="E47" s="1" t="s">
        <v>30</v>
      </c>
    </row>
    <row r="48" spans="1:5" ht="15">
      <c r="A48" s="1" t="s">
        <v>29</v>
      </c>
      <c r="B48" s="1" t="s">
        <v>31</v>
      </c>
      <c r="C48" s="1" t="s">
        <v>32</v>
      </c>
      <c r="D48" s="1">
        <v>77</v>
      </c>
      <c r="E48" s="1" t="s">
        <v>30</v>
      </c>
    </row>
    <row r="49" spans="1:5" ht="15">
      <c r="A49" s="1" t="s">
        <v>29</v>
      </c>
      <c r="B49" s="1" t="s">
        <v>31</v>
      </c>
      <c r="C49" s="1" t="s">
        <v>33</v>
      </c>
      <c r="D49" s="1">
        <v>487</v>
      </c>
      <c r="E49" s="1" t="s">
        <v>30</v>
      </c>
    </row>
    <row r="50" spans="1:5" ht="15">
      <c r="A50" s="1" t="s">
        <v>29</v>
      </c>
      <c r="B50" s="1" t="s">
        <v>9</v>
      </c>
      <c r="C50" s="1" t="s">
        <v>9</v>
      </c>
      <c r="D50" s="1">
        <v>3</v>
      </c>
      <c r="E50" s="1" t="s">
        <v>30</v>
      </c>
    </row>
    <row r="51" spans="1:5" ht="15">
      <c r="A51" s="1" t="s">
        <v>34</v>
      </c>
      <c r="B51" s="1" t="s">
        <v>1</v>
      </c>
      <c r="C51" s="1" t="s">
        <v>1</v>
      </c>
      <c r="D51" s="1">
        <v>3533</v>
      </c>
      <c r="E51" s="1" t="s">
        <v>35</v>
      </c>
    </row>
    <row r="52" spans="1:5" ht="15">
      <c r="A52" s="1" t="s">
        <v>34</v>
      </c>
      <c r="B52" s="1" t="s">
        <v>36</v>
      </c>
      <c r="C52" s="1" t="s">
        <v>36</v>
      </c>
      <c r="D52" s="1">
        <v>0</v>
      </c>
      <c r="E52" s="1" t="s">
        <v>35</v>
      </c>
    </row>
    <row r="53" spans="1:5" ht="15">
      <c r="A53" s="1" t="s">
        <v>34</v>
      </c>
      <c r="B53" s="1" t="s">
        <v>3</v>
      </c>
      <c r="C53" s="1" t="s">
        <v>4</v>
      </c>
      <c r="D53" s="1">
        <v>43</v>
      </c>
      <c r="E53" s="1" t="s">
        <v>35</v>
      </c>
    </row>
    <row r="54" spans="1:5" ht="15">
      <c r="A54" s="1" t="s">
        <v>34</v>
      </c>
      <c r="B54" s="1" t="s">
        <v>3</v>
      </c>
      <c r="C54" s="1" t="s">
        <v>5</v>
      </c>
      <c r="D54" s="1">
        <v>66</v>
      </c>
      <c r="E54" s="1" t="s">
        <v>35</v>
      </c>
    </row>
    <row r="55" spans="1:5" ht="15">
      <c r="A55" s="1" t="s">
        <v>34</v>
      </c>
      <c r="B55" s="1" t="s">
        <v>3</v>
      </c>
      <c r="C55" s="1" t="s">
        <v>6</v>
      </c>
      <c r="D55" s="1">
        <v>80</v>
      </c>
      <c r="E55" s="1" t="s">
        <v>35</v>
      </c>
    </row>
    <row r="56" spans="1:5" ht="15">
      <c r="A56" s="1" t="s">
        <v>34</v>
      </c>
      <c r="B56" s="1" t="s">
        <v>3</v>
      </c>
      <c r="C56" s="1" t="s">
        <v>7</v>
      </c>
      <c r="D56" s="1">
        <v>41</v>
      </c>
      <c r="E56" s="1" t="s">
        <v>35</v>
      </c>
    </row>
    <row r="57" spans="1:5" ht="15">
      <c r="A57" s="1" t="s">
        <v>34</v>
      </c>
      <c r="B57" s="1" t="s">
        <v>3</v>
      </c>
      <c r="C57" s="1" t="s">
        <v>8</v>
      </c>
      <c r="D57" s="1">
        <v>304</v>
      </c>
      <c r="E57" s="1" t="s">
        <v>35</v>
      </c>
    </row>
    <row r="58" spans="1:5" ht="15">
      <c r="A58" s="1" t="s">
        <v>34</v>
      </c>
      <c r="B58" s="1" t="s">
        <v>16</v>
      </c>
      <c r="C58" s="1" t="s">
        <v>17</v>
      </c>
      <c r="D58" s="1">
        <v>25</v>
      </c>
      <c r="E58" s="1" t="s">
        <v>35</v>
      </c>
    </row>
    <row r="59" spans="1:5" ht="15">
      <c r="A59" s="1" t="s">
        <v>34</v>
      </c>
      <c r="B59" s="1" t="s">
        <v>16</v>
      </c>
      <c r="C59" s="1" t="s">
        <v>18</v>
      </c>
      <c r="D59" s="1">
        <v>34</v>
      </c>
      <c r="E59" s="1" t="s">
        <v>35</v>
      </c>
    </row>
    <row r="60" spans="1:5" ht="15">
      <c r="A60" s="1" t="s">
        <v>34</v>
      </c>
      <c r="B60" s="1" t="s">
        <v>16</v>
      </c>
      <c r="C60" s="1" t="s">
        <v>19</v>
      </c>
      <c r="D60" s="1">
        <v>329</v>
      </c>
      <c r="E60" s="1" t="s">
        <v>35</v>
      </c>
    </row>
    <row r="61" spans="1:5" ht="15">
      <c r="A61" s="1" t="s">
        <v>34</v>
      </c>
      <c r="B61" s="1" t="s">
        <v>16</v>
      </c>
      <c r="C61" s="1" t="s">
        <v>20</v>
      </c>
      <c r="D61" s="1">
        <v>111</v>
      </c>
      <c r="E61" s="1" t="s">
        <v>35</v>
      </c>
    </row>
    <row r="62" spans="1:5" ht="15">
      <c r="A62" s="1" t="s">
        <v>34</v>
      </c>
      <c r="B62" s="1" t="s">
        <v>37</v>
      </c>
      <c r="C62" s="1" t="s">
        <v>38</v>
      </c>
      <c r="D62" s="1">
        <v>41</v>
      </c>
      <c r="E62" s="1" t="s">
        <v>35</v>
      </c>
    </row>
    <row r="63" spans="1:5" ht="15">
      <c r="A63" s="1" t="s">
        <v>34</v>
      </c>
      <c r="B63" s="1" t="s">
        <v>37</v>
      </c>
      <c r="C63" s="1" t="s">
        <v>39</v>
      </c>
      <c r="D63" s="1">
        <v>161</v>
      </c>
      <c r="E63" s="1" t="s">
        <v>35</v>
      </c>
    </row>
    <row r="64" spans="1:5" ht="15">
      <c r="A64" s="1" t="s">
        <v>34</v>
      </c>
      <c r="B64" s="1" t="s">
        <v>37</v>
      </c>
      <c r="C64" s="1" t="s">
        <v>40</v>
      </c>
      <c r="D64" s="1">
        <v>239</v>
      </c>
      <c r="E64" s="1" t="s">
        <v>35</v>
      </c>
    </row>
    <row r="65" spans="1:5" ht="15">
      <c r="A65" s="1" t="s">
        <v>34</v>
      </c>
      <c r="B65" s="1" t="s">
        <v>37</v>
      </c>
      <c r="C65" s="1" t="s">
        <v>41</v>
      </c>
      <c r="D65" s="1">
        <v>133</v>
      </c>
      <c r="E65" s="1" t="s">
        <v>35</v>
      </c>
    </row>
    <row r="66" spans="1:5" ht="15">
      <c r="A66" s="1" t="s">
        <v>34</v>
      </c>
      <c r="B66" s="1" t="s">
        <v>42</v>
      </c>
      <c r="C66" s="1" t="s">
        <v>43</v>
      </c>
      <c r="D66" s="1">
        <v>208</v>
      </c>
      <c r="E66" s="1" t="s">
        <v>35</v>
      </c>
    </row>
    <row r="67" spans="1:5" ht="15">
      <c r="A67" s="1" t="s">
        <v>34</v>
      </c>
      <c r="B67" s="1" t="s">
        <v>42</v>
      </c>
      <c r="C67" s="1" t="s">
        <v>44</v>
      </c>
      <c r="D67" s="1">
        <v>45</v>
      </c>
      <c r="E67" s="1" t="s">
        <v>35</v>
      </c>
    </row>
    <row r="68" spans="1:5" ht="15">
      <c r="A68" s="1" t="s">
        <v>34</v>
      </c>
      <c r="B68" s="1" t="s">
        <v>42</v>
      </c>
      <c r="C68" s="1" t="s">
        <v>45</v>
      </c>
      <c r="D68" s="1">
        <v>144</v>
      </c>
      <c r="E68" s="1" t="s">
        <v>35</v>
      </c>
    </row>
    <row r="69" spans="1:5" ht="15">
      <c r="A69" s="1" t="s">
        <v>34</v>
      </c>
      <c r="B69" s="1" t="s">
        <v>46</v>
      </c>
      <c r="C69" s="1" t="s">
        <v>47</v>
      </c>
      <c r="D69" s="1">
        <v>35</v>
      </c>
      <c r="E69" s="1" t="s">
        <v>35</v>
      </c>
    </row>
    <row r="70" spans="1:5" ht="15">
      <c r="A70" s="1" t="s">
        <v>34</v>
      </c>
      <c r="B70" s="1" t="s">
        <v>46</v>
      </c>
      <c r="C70" s="1" t="s">
        <v>48</v>
      </c>
      <c r="D70" s="1">
        <v>112</v>
      </c>
      <c r="E70" s="1" t="s">
        <v>35</v>
      </c>
    </row>
    <row r="71" spans="1:5" ht="15">
      <c r="A71" s="1" t="s">
        <v>34</v>
      </c>
      <c r="B71" s="1" t="s">
        <v>46</v>
      </c>
      <c r="C71" s="1" t="s">
        <v>49</v>
      </c>
      <c r="D71" s="1">
        <v>213</v>
      </c>
      <c r="E71" s="1" t="s">
        <v>35</v>
      </c>
    </row>
    <row r="72" spans="1:5" ht="15">
      <c r="A72" s="1" t="s">
        <v>34</v>
      </c>
      <c r="B72" s="1" t="s">
        <v>46</v>
      </c>
      <c r="C72" s="1" t="s">
        <v>50</v>
      </c>
      <c r="D72" s="1">
        <v>138</v>
      </c>
      <c r="E72" s="1" t="s">
        <v>35</v>
      </c>
    </row>
    <row r="73" spans="1:5" ht="15">
      <c r="A73" s="1" t="s">
        <v>34</v>
      </c>
      <c r="B73" s="1" t="s">
        <v>46</v>
      </c>
      <c r="C73" s="1" t="s">
        <v>51</v>
      </c>
      <c r="D73" s="1">
        <v>30</v>
      </c>
      <c r="E73" s="1" t="s">
        <v>35</v>
      </c>
    </row>
    <row r="74" spans="1:5" ht="15">
      <c r="A74" s="1" t="s">
        <v>34</v>
      </c>
      <c r="B74" s="1" t="s">
        <v>52</v>
      </c>
      <c r="C74" s="1" t="s">
        <v>53</v>
      </c>
      <c r="D74" s="1">
        <v>103</v>
      </c>
      <c r="E74" s="1" t="s">
        <v>35</v>
      </c>
    </row>
    <row r="75" spans="1:5" ht="15">
      <c r="A75" s="1" t="s">
        <v>34</v>
      </c>
      <c r="B75" s="1" t="s">
        <v>52</v>
      </c>
      <c r="C75" s="1" t="s">
        <v>54</v>
      </c>
      <c r="D75" s="1">
        <v>153</v>
      </c>
      <c r="E75" s="1" t="s">
        <v>35</v>
      </c>
    </row>
    <row r="76" spans="1:5" ht="15">
      <c r="A76" s="1" t="s">
        <v>34</v>
      </c>
      <c r="B76" s="1" t="s">
        <v>52</v>
      </c>
      <c r="C76" s="1" t="s">
        <v>55</v>
      </c>
      <c r="D76" s="1">
        <v>71</v>
      </c>
      <c r="E76" s="1" t="s">
        <v>35</v>
      </c>
    </row>
    <row r="77" spans="1:5" ht="15">
      <c r="A77" s="1" t="s">
        <v>34</v>
      </c>
      <c r="B77" s="1" t="s">
        <v>31</v>
      </c>
      <c r="C77" s="1" t="s">
        <v>32</v>
      </c>
      <c r="D77" s="1">
        <v>75</v>
      </c>
      <c r="E77" s="1" t="s">
        <v>35</v>
      </c>
    </row>
    <row r="78" spans="1:5" ht="15">
      <c r="A78" s="1" t="s">
        <v>34</v>
      </c>
      <c r="B78" s="1" t="s">
        <v>31</v>
      </c>
      <c r="C78" s="1" t="s">
        <v>33</v>
      </c>
      <c r="D78" s="1">
        <v>464</v>
      </c>
      <c r="E78" s="1" t="s">
        <v>35</v>
      </c>
    </row>
    <row r="79" spans="1:5" ht="15">
      <c r="A79" s="1" t="s">
        <v>34</v>
      </c>
      <c r="B79" s="1" t="s">
        <v>23</v>
      </c>
      <c r="C79" s="1" t="s">
        <v>24</v>
      </c>
      <c r="D79" s="1">
        <v>155</v>
      </c>
      <c r="E79" s="1" t="s">
        <v>35</v>
      </c>
    </row>
    <row r="80" spans="1:5" ht="15">
      <c r="A80" s="1" t="s">
        <v>34</v>
      </c>
      <c r="B80" s="1" t="s">
        <v>23</v>
      </c>
      <c r="C80" s="1" t="s">
        <v>25</v>
      </c>
      <c r="D80" s="1">
        <v>156</v>
      </c>
      <c r="E80" s="1" t="s">
        <v>35</v>
      </c>
    </row>
    <row r="81" spans="1:5" ht="15">
      <c r="A81" s="1" t="s">
        <v>34</v>
      </c>
      <c r="B81" s="1" t="s">
        <v>23</v>
      </c>
      <c r="C81" s="1" t="s">
        <v>26</v>
      </c>
      <c r="D81" s="1">
        <v>140</v>
      </c>
      <c r="E81" s="1" t="s">
        <v>35</v>
      </c>
    </row>
    <row r="82" spans="1:5" ht="15">
      <c r="A82" s="1" t="s">
        <v>34</v>
      </c>
      <c r="B82" s="1" t="s">
        <v>56</v>
      </c>
      <c r="C82" s="1" t="s">
        <v>57</v>
      </c>
      <c r="D82" s="1">
        <v>64</v>
      </c>
      <c r="E82" s="1" t="s">
        <v>35</v>
      </c>
    </row>
    <row r="83" spans="1:5" ht="15">
      <c r="A83" s="1" t="s">
        <v>34</v>
      </c>
      <c r="B83" s="1" t="s">
        <v>56</v>
      </c>
      <c r="C83" s="1" t="s">
        <v>58</v>
      </c>
      <c r="D83" s="1">
        <v>46</v>
      </c>
      <c r="E83" s="1" t="s">
        <v>35</v>
      </c>
    </row>
    <row r="84" spans="1:5" ht="15">
      <c r="A84" s="1" t="s">
        <v>34</v>
      </c>
      <c r="B84" s="1" t="s">
        <v>56</v>
      </c>
      <c r="C84" s="1" t="s">
        <v>59</v>
      </c>
      <c r="D84" s="1">
        <v>171</v>
      </c>
      <c r="E84" s="1" t="s">
        <v>35</v>
      </c>
    </row>
    <row r="85" spans="1:5" ht="15">
      <c r="A85" s="1" t="s">
        <v>34</v>
      </c>
      <c r="B85" s="1" t="s">
        <v>9</v>
      </c>
      <c r="C85" s="1" t="s">
        <v>9</v>
      </c>
      <c r="D85" s="1">
        <v>372</v>
      </c>
      <c r="E85" s="1" t="s">
        <v>35</v>
      </c>
    </row>
    <row r="86" spans="1:5" ht="15">
      <c r="A86" s="1" t="s">
        <v>60</v>
      </c>
      <c r="B86" s="1" t="s">
        <v>1</v>
      </c>
      <c r="C86" s="1" t="s">
        <v>1</v>
      </c>
      <c r="D86" s="1">
        <v>37</v>
      </c>
      <c r="E86" s="1" t="s">
        <v>61</v>
      </c>
    </row>
    <row r="87" spans="1:5" ht="15">
      <c r="A87" s="1" t="s">
        <v>60</v>
      </c>
      <c r="B87" s="1" t="s">
        <v>52</v>
      </c>
      <c r="C87" s="1" t="s">
        <v>53</v>
      </c>
      <c r="D87" s="1">
        <v>106</v>
      </c>
      <c r="E87" s="1" t="s">
        <v>61</v>
      </c>
    </row>
    <row r="88" spans="1:5" ht="15">
      <c r="A88" s="1" t="s">
        <v>60</v>
      </c>
      <c r="B88" s="1" t="s">
        <v>52</v>
      </c>
      <c r="C88" s="1" t="s">
        <v>54</v>
      </c>
      <c r="D88" s="1">
        <v>151</v>
      </c>
      <c r="E88" s="1" t="s">
        <v>61</v>
      </c>
    </row>
    <row r="89" spans="1:5" ht="15">
      <c r="A89" s="1" t="s">
        <v>60</v>
      </c>
      <c r="B89" s="1" t="s">
        <v>52</v>
      </c>
      <c r="C89" s="1" t="s">
        <v>55</v>
      </c>
      <c r="D89" s="1">
        <v>103</v>
      </c>
      <c r="E89" s="1" t="s">
        <v>61</v>
      </c>
    </row>
    <row r="90" spans="1:5" ht="15">
      <c r="A90" s="1" t="s">
        <v>60</v>
      </c>
      <c r="B90" s="1" t="s">
        <v>9</v>
      </c>
      <c r="C90" s="1" t="s">
        <v>9</v>
      </c>
      <c r="D90" s="1">
        <v>7</v>
      </c>
      <c r="E90" s="1" t="s">
        <v>61</v>
      </c>
    </row>
    <row r="91" spans="1:5" ht="15">
      <c r="A91" s="1" t="s">
        <v>62</v>
      </c>
      <c r="B91" s="1" t="s">
        <v>1</v>
      </c>
      <c r="C91" s="1" t="s">
        <v>1</v>
      </c>
      <c r="D91" s="1">
        <v>170</v>
      </c>
      <c r="E91" s="1" t="s">
        <v>63</v>
      </c>
    </row>
    <row r="92" spans="1:5" ht="15">
      <c r="A92" s="1" t="s">
        <v>62</v>
      </c>
      <c r="B92" s="1" t="s">
        <v>56</v>
      </c>
      <c r="C92" s="1" t="s">
        <v>57</v>
      </c>
      <c r="D92" s="1">
        <v>62</v>
      </c>
      <c r="E92" s="1" t="s">
        <v>63</v>
      </c>
    </row>
    <row r="93" spans="1:5" ht="15">
      <c r="A93" s="1" t="s">
        <v>62</v>
      </c>
      <c r="B93" s="1" t="s">
        <v>56</v>
      </c>
      <c r="C93" s="1" t="s">
        <v>58</v>
      </c>
      <c r="D93" s="1">
        <v>53</v>
      </c>
      <c r="E93" s="1" t="s">
        <v>63</v>
      </c>
    </row>
    <row r="94" spans="1:5" ht="15">
      <c r="A94" s="1" t="s">
        <v>62</v>
      </c>
      <c r="B94" s="1" t="s">
        <v>56</v>
      </c>
      <c r="C94" s="1" t="s">
        <v>59</v>
      </c>
      <c r="D94" s="1">
        <v>225</v>
      </c>
      <c r="E94" s="1" t="s">
        <v>63</v>
      </c>
    </row>
    <row r="95" spans="1:5" ht="15">
      <c r="A95" s="1" t="s">
        <v>62</v>
      </c>
      <c r="B95" s="1" t="s">
        <v>9</v>
      </c>
      <c r="C95" s="1" t="s">
        <v>9</v>
      </c>
      <c r="D95" s="1">
        <v>3</v>
      </c>
      <c r="E95" s="1" t="s">
        <v>63</v>
      </c>
    </row>
    <row r="96" spans="1:5" ht="15">
      <c r="A96" s="1" t="s">
        <v>64</v>
      </c>
      <c r="B96" s="1" t="s">
        <v>1</v>
      </c>
      <c r="C96" s="1" t="s">
        <v>1</v>
      </c>
      <c r="D96" s="1">
        <v>55</v>
      </c>
      <c r="E96" s="1" t="s">
        <v>65</v>
      </c>
    </row>
    <row r="97" spans="1:5" ht="15">
      <c r="A97" s="1" t="s">
        <v>64</v>
      </c>
      <c r="B97" s="1" t="s">
        <v>46</v>
      </c>
      <c r="C97" s="1" t="s">
        <v>47</v>
      </c>
      <c r="D97" s="1">
        <v>31</v>
      </c>
      <c r="E97" s="1" t="s">
        <v>65</v>
      </c>
    </row>
    <row r="98" spans="1:5" ht="15">
      <c r="A98" s="1" t="s">
        <v>64</v>
      </c>
      <c r="B98" s="1" t="s">
        <v>46</v>
      </c>
      <c r="C98" s="1" t="s">
        <v>48</v>
      </c>
      <c r="D98" s="1">
        <v>114</v>
      </c>
      <c r="E98" s="1" t="s">
        <v>65</v>
      </c>
    </row>
    <row r="99" spans="1:5" ht="15">
      <c r="A99" s="1" t="s">
        <v>64</v>
      </c>
      <c r="B99" s="1" t="s">
        <v>46</v>
      </c>
      <c r="C99" s="1" t="s">
        <v>49</v>
      </c>
      <c r="D99" s="1">
        <v>258</v>
      </c>
      <c r="E99" s="1" t="s">
        <v>65</v>
      </c>
    </row>
    <row r="100" spans="1:5" ht="15">
      <c r="A100" s="1" t="s">
        <v>64</v>
      </c>
      <c r="B100" s="1" t="s">
        <v>46</v>
      </c>
      <c r="C100" s="1" t="s">
        <v>50</v>
      </c>
      <c r="D100" s="1">
        <v>170</v>
      </c>
      <c r="E100" s="1" t="s">
        <v>65</v>
      </c>
    </row>
    <row r="101" spans="1:5" ht="15">
      <c r="A101" s="1" t="s">
        <v>64</v>
      </c>
      <c r="B101" s="1" t="s">
        <v>46</v>
      </c>
      <c r="C101" s="1" t="s">
        <v>51</v>
      </c>
      <c r="D101" s="1">
        <v>59</v>
      </c>
      <c r="E101" s="1" t="s">
        <v>65</v>
      </c>
    </row>
    <row r="102" spans="1:5" ht="15">
      <c r="A102" s="1" t="s">
        <v>64</v>
      </c>
      <c r="B102" s="1" t="s">
        <v>9</v>
      </c>
      <c r="C102" s="1" t="s">
        <v>9</v>
      </c>
      <c r="D102" s="1">
        <v>15</v>
      </c>
      <c r="E102" s="1" t="s">
        <v>65</v>
      </c>
    </row>
    <row r="103" spans="1:5" ht="15">
      <c r="A103" s="1" t="s">
        <v>66</v>
      </c>
      <c r="B103" s="1" t="s">
        <v>1</v>
      </c>
      <c r="C103" s="1" t="s">
        <v>1</v>
      </c>
      <c r="D103" s="1">
        <v>61</v>
      </c>
      <c r="E103" s="1" t="s">
        <v>67</v>
      </c>
    </row>
    <row r="104" spans="1:5" ht="15">
      <c r="A104" s="1" t="s">
        <v>66</v>
      </c>
      <c r="B104" s="1" t="s">
        <v>37</v>
      </c>
      <c r="C104" s="1" t="s">
        <v>38</v>
      </c>
      <c r="D104" s="1">
        <v>45</v>
      </c>
      <c r="E104" s="1" t="s">
        <v>67</v>
      </c>
    </row>
    <row r="105" spans="1:5" ht="15">
      <c r="A105" s="1" t="s">
        <v>66</v>
      </c>
      <c r="B105" s="1" t="s">
        <v>37</v>
      </c>
      <c r="C105" s="1" t="s">
        <v>39</v>
      </c>
      <c r="D105" s="1">
        <v>178</v>
      </c>
      <c r="E105" s="1" t="s">
        <v>67</v>
      </c>
    </row>
    <row r="106" spans="1:5" ht="15">
      <c r="A106" s="1" t="s">
        <v>66</v>
      </c>
      <c r="B106" s="1" t="s">
        <v>37</v>
      </c>
      <c r="C106" s="1" t="s">
        <v>40</v>
      </c>
      <c r="D106" s="1">
        <v>130</v>
      </c>
      <c r="E106" s="1" t="s">
        <v>67</v>
      </c>
    </row>
    <row r="107" spans="1:5" ht="15">
      <c r="A107" s="1" t="s">
        <v>66</v>
      </c>
      <c r="B107" s="1" t="s">
        <v>37</v>
      </c>
      <c r="C107" s="1" t="s">
        <v>41</v>
      </c>
      <c r="D107" s="1">
        <v>188</v>
      </c>
      <c r="E107" s="1" t="s">
        <v>67</v>
      </c>
    </row>
    <row r="108" spans="1:5" ht="15">
      <c r="A108" s="1" t="s">
        <v>66</v>
      </c>
      <c r="B108" s="1" t="s">
        <v>9</v>
      </c>
      <c r="C108" s="1" t="s">
        <v>9</v>
      </c>
      <c r="D108" s="1">
        <v>22</v>
      </c>
      <c r="E108" s="1" t="s">
        <v>67</v>
      </c>
    </row>
    <row r="109" spans="1:5" ht="15">
      <c r="A109" s="1" t="s">
        <v>68</v>
      </c>
      <c r="B109" s="1" t="s">
        <v>1</v>
      </c>
      <c r="C109" s="1" t="s">
        <v>1</v>
      </c>
      <c r="D109" s="1">
        <v>46</v>
      </c>
      <c r="E109" s="1" t="s">
        <v>2</v>
      </c>
    </row>
    <row r="110" spans="1:5" ht="15">
      <c r="A110" s="1" t="s">
        <v>68</v>
      </c>
      <c r="B110" s="1" t="s">
        <v>3</v>
      </c>
      <c r="C110" s="1" t="s">
        <v>4</v>
      </c>
      <c r="D110" s="1">
        <v>30</v>
      </c>
      <c r="E110" s="1" t="s">
        <v>2</v>
      </c>
    </row>
    <row r="111" spans="1:5" ht="15">
      <c r="A111" s="1" t="s">
        <v>68</v>
      </c>
      <c r="B111" s="1" t="s">
        <v>3</v>
      </c>
      <c r="C111" s="1" t="s">
        <v>5</v>
      </c>
      <c r="D111" s="1">
        <v>20</v>
      </c>
      <c r="E111" s="1" t="s">
        <v>2</v>
      </c>
    </row>
    <row r="112" spans="1:5" ht="15">
      <c r="A112" s="1" t="s">
        <v>68</v>
      </c>
      <c r="B112" s="1" t="s">
        <v>3</v>
      </c>
      <c r="C112" s="1" t="s">
        <v>6</v>
      </c>
      <c r="D112" s="1">
        <v>30</v>
      </c>
      <c r="E112" s="1" t="s">
        <v>2</v>
      </c>
    </row>
    <row r="113" spans="1:5" ht="15">
      <c r="A113" s="1" t="s">
        <v>68</v>
      </c>
      <c r="B113" s="1" t="s">
        <v>3</v>
      </c>
      <c r="C113" s="1" t="s">
        <v>7</v>
      </c>
      <c r="D113" s="1">
        <v>10</v>
      </c>
      <c r="E113" s="1" t="s">
        <v>2</v>
      </c>
    </row>
    <row r="114" spans="1:5" ht="15">
      <c r="A114" s="1" t="s">
        <v>68</v>
      </c>
      <c r="B114" s="1" t="s">
        <v>3</v>
      </c>
      <c r="C114" s="1" t="s">
        <v>8</v>
      </c>
      <c r="D114" s="1">
        <v>151</v>
      </c>
      <c r="E114" s="1" t="s">
        <v>2</v>
      </c>
    </row>
    <row r="115" spans="1:5" ht="15">
      <c r="A115" s="1" t="s">
        <v>68</v>
      </c>
      <c r="B115" s="1" t="s">
        <v>9</v>
      </c>
      <c r="C115" s="1" t="s">
        <v>9</v>
      </c>
      <c r="D115" s="1">
        <v>78</v>
      </c>
      <c r="E115" s="1" t="s">
        <v>2</v>
      </c>
    </row>
    <row r="116" spans="1:5" ht="15">
      <c r="A116" s="1" t="s">
        <v>69</v>
      </c>
      <c r="B116" s="1" t="s">
        <v>1</v>
      </c>
      <c r="C116" s="1" t="s">
        <v>1</v>
      </c>
      <c r="D116" s="1">
        <v>312</v>
      </c>
      <c r="E116" s="1" t="s">
        <v>70</v>
      </c>
    </row>
    <row r="117" spans="1:5" ht="15">
      <c r="A117" s="1" t="s">
        <v>69</v>
      </c>
      <c r="B117" s="1" t="s">
        <v>42</v>
      </c>
      <c r="C117" s="1" t="s">
        <v>43</v>
      </c>
      <c r="D117" s="1">
        <v>214</v>
      </c>
      <c r="E117" s="1" t="s">
        <v>70</v>
      </c>
    </row>
    <row r="118" spans="1:5" ht="15">
      <c r="A118" s="1" t="s">
        <v>69</v>
      </c>
      <c r="B118" s="1" t="s">
        <v>42</v>
      </c>
      <c r="C118" s="1" t="s">
        <v>44</v>
      </c>
      <c r="D118" s="1">
        <v>49</v>
      </c>
      <c r="E118" s="1" t="s">
        <v>70</v>
      </c>
    </row>
    <row r="119" spans="1:5" ht="15">
      <c r="A119" s="1" t="s">
        <v>69</v>
      </c>
      <c r="B119" s="1" t="s">
        <v>42</v>
      </c>
      <c r="C119" s="1" t="s">
        <v>45</v>
      </c>
      <c r="D119" s="1">
        <v>151</v>
      </c>
      <c r="E119" s="1" t="s">
        <v>70</v>
      </c>
    </row>
    <row r="120" spans="1:5" ht="15">
      <c r="A120" s="1" t="s">
        <v>69</v>
      </c>
      <c r="B120" s="1" t="s">
        <v>9</v>
      </c>
      <c r="C120" s="1" t="s">
        <v>9</v>
      </c>
      <c r="D120" s="1">
        <v>19</v>
      </c>
      <c r="E120" s="1" t="s">
        <v>70</v>
      </c>
    </row>
    <row r="121" spans="1:5" ht="15">
      <c r="A121" s="1" t="s">
        <v>71</v>
      </c>
      <c r="B121" s="1" t="s">
        <v>1</v>
      </c>
      <c r="C121" s="1" t="s">
        <v>1</v>
      </c>
      <c r="D121" s="1">
        <v>61</v>
      </c>
      <c r="E121" s="1" t="s">
        <v>72</v>
      </c>
    </row>
    <row r="122" spans="1:5" ht="15">
      <c r="A122" s="1" t="s">
        <v>71</v>
      </c>
      <c r="B122" s="1" t="s">
        <v>46</v>
      </c>
      <c r="C122" s="1" t="s">
        <v>47</v>
      </c>
      <c r="D122" s="1">
        <v>33</v>
      </c>
      <c r="E122" s="1" t="s">
        <v>72</v>
      </c>
    </row>
    <row r="123" spans="1:5" ht="15">
      <c r="A123" s="1" t="s">
        <v>71</v>
      </c>
      <c r="B123" s="1" t="s">
        <v>46</v>
      </c>
      <c r="C123" s="1" t="s">
        <v>48</v>
      </c>
      <c r="D123" s="1">
        <v>100</v>
      </c>
      <c r="E123" s="1" t="s">
        <v>72</v>
      </c>
    </row>
    <row r="124" spans="1:5" ht="15">
      <c r="A124" s="1" t="s">
        <v>71</v>
      </c>
      <c r="B124" s="1" t="s">
        <v>46</v>
      </c>
      <c r="C124" s="1" t="s">
        <v>49</v>
      </c>
      <c r="D124" s="1">
        <v>247</v>
      </c>
      <c r="E124" s="1" t="s">
        <v>72</v>
      </c>
    </row>
    <row r="125" spans="1:5" ht="15">
      <c r="A125" s="1" t="s">
        <v>71</v>
      </c>
      <c r="B125" s="1" t="s">
        <v>46</v>
      </c>
      <c r="C125" s="1" t="s">
        <v>50</v>
      </c>
      <c r="D125" s="1">
        <v>121</v>
      </c>
      <c r="E125" s="1" t="s">
        <v>72</v>
      </c>
    </row>
    <row r="126" spans="1:5" ht="15">
      <c r="A126" s="1" t="s">
        <v>71</v>
      </c>
      <c r="B126" s="1" t="s">
        <v>46</v>
      </c>
      <c r="C126" s="1" t="s">
        <v>51</v>
      </c>
      <c r="D126" s="1">
        <v>45</v>
      </c>
      <c r="E126" s="1" t="s">
        <v>72</v>
      </c>
    </row>
    <row r="127" spans="1:5" ht="15">
      <c r="A127" s="1" t="s">
        <v>71</v>
      </c>
      <c r="B127" s="1" t="s">
        <v>9</v>
      </c>
      <c r="C127" s="1" t="s">
        <v>9</v>
      </c>
      <c r="D127" s="1">
        <v>11</v>
      </c>
      <c r="E127" s="1" t="s">
        <v>72</v>
      </c>
    </row>
    <row r="128" spans="1:5" ht="15">
      <c r="A128" s="1" t="s">
        <v>73</v>
      </c>
      <c r="B128" s="1" t="s">
        <v>1</v>
      </c>
      <c r="C128" s="1" t="s">
        <v>1</v>
      </c>
      <c r="D128" s="1">
        <v>1960</v>
      </c>
      <c r="E128" s="1" t="s">
        <v>74</v>
      </c>
    </row>
    <row r="129" spans="1:5" ht="15">
      <c r="A129" s="1" t="s">
        <v>73</v>
      </c>
      <c r="B129" s="1" t="s">
        <v>36</v>
      </c>
      <c r="C129" s="1" t="s">
        <v>36</v>
      </c>
      <c r="D129" s="1">
        <v>0</v>
      </c>
      <c r="E129" s="1" t="s">
        <v>74</v>
      </c>
    </row>
    <row r="130" spans="1:5" ht="15">
      <c r="A130" s="1" t="s">
        <v>73</v>
      </c>
      <c r="B130" s="1" t="s">
        <v>9</v>
      </c>
      <c r="C130" s="1" t="s">
        <v>9</v>
      </c>
      <c r="D130" s="1">
        <v>26</v>
      </c>
      <c r="E130" s="1" t="s">
        <v>74</v>
      </c>
    </row>
    <row r="131" spans="1:5" ht="15">
      <c r="A131" s="1" t="s">
        <v>75</v>
      </c>
      <c r="B131" s="1" t="s">
        <v>1</v>
      </c>
      <c r="C131" s="1" t="s">
        <v>1</v>
      </c>
      <c r="D131" s="1">
        <v>15</v>
      </c>
      <c r="E131" s="1" t="s">
        <v>15</v>
      </c>
    </row>
    <row r="132" spans="1:5" ht="15">
      <c r="A132" s="1" t="s">
        <v>75</v>
      </c>
      <c r="B132" s="1" t="s">
        <v>16</v>
      </c>
      <c r="C132" s="1" t="s">
        <v>17</v>
      </c>
      <c r="D132" s="1">
        <v>7</v>
      </c>
      <c r="E132" s="1" t="s">
        <v>15</v>
      </c>
    </row>
    <row r="133" spans="1:5" ht="15">
      <c r="A133" s="1" t="s">
        <v>75</v>
      </c>
      <c r="B133" s="1" t="s">
        <v>16</v>
      </c>
      <c r="C133" s="1" t="s">
        <v>18</v>
      </c>
      <c r="D133" s="1">
        <v>23</v>
      </c>
      <c r="E133" s="1" t="s">
        <v>15</v>
      </c>
    </row>
    <row r="134" spans="1:5" ht="15">
      <c r="A134" s="1" t="s">
        <v>75</v>
      </c>
      <c r="B134" s="1" t="s">
        <v>16</v>
      </c>
      <c r="C134" s="1" t="s">
        <v>19</v>
      </c>
      <c r="D134" s="1">
        <v>186</v>
      </c>
      <c r="E134" s="1" t="s">
        <v>15</v>
      </c>
    </row>
    <row r="135" spans="1:5" ht="15">
      <c r="A135" s="1" t="s">
        <v>75</v>
      </c>
      <c r="B135" s="1" t="s">
        <v>16</v>
      </c>
      <c r="C135" s="1" t="s">
        <v>20</v>
      </c>
      <c r="D135" s="1">
        <v>39</v>
      </c>
      <c r="E135" s="1" t="s">
        <v>15</v>
      </c>
    </row>
    <row r="136" spans="1:5" ht="15">
      <c r="A136" s="1" t="s">
        <v>75</v>
      </c>
      <c r="B136" s="1" t="s">
        <v>9</v>
      </c>
      <c r="C136" s="1" t="s">
        <v>9</v>
      </c>
      <c r="D136" s="1">
        <v>11</v>
      </c>
      <c r="E136" s="1" t="s">
        <v>15</v>
      </c>
    </row>
    <row r="137" spans="1:5" ht="15">
      <c r="A137" s="1" t="s">
        <v>76</v>
      </c>
      <c r="B137" s="1" t="s">
        <v>1</v>
      </c>
      <c r="C137" s="1" t="s">
        <v>1</v>
      </c>
      <c r="D137" s="1">
        <v>109</v>
      </c>
      <c r="E137" s="1" t="s">
        <v>15</v>
      </c>
    </row>
    <row r="138" spans="1:5" ht="15">
      <c r="A138" s="1" t="s">
        <v>76</v>
      </c>
      <c r="B138" s="1" t="s">
        <v>16</v>
      </c>
      <c r="C138" s="1" t="s">
        <v>17</v>
      </c>
      <c r="D138" s="1">
        <v>21</v>
      </c>
      <c r="E138" s="1" t="s">
        <v>15</v>
      </c>
    </row>
    <row r="139" spans="1:5" ht="15">
      <c r="A139" s="1" t="s">
        <v>76</v>
      </c>
      <c r="B139" s="1" t="s">
        <v>16</v>
      </c>
      <c r="C139" s="1" t="s">
        <v>18</v>
      </c>
      <c r="D139" s="1">
        <v>27</v>
      </c>
      <c r="E139" s="1" t="s">
        <v>15</v>
      </c>
    </row>
    <row r="140" spans="1:5" ht="15">
      <c r="A140" s="1" t="s">
        <v>76</v>
      </c>
      <c r="B140" s="1" t="s">
        <v>16</v>
      </c>
      <c r="C140" s="1" t="s">
        <v>19</v>
      </c>
      <c r="D140" s="1">
        <v>255</v>
      </c>
      <c r="E140" s="1" t="s">
        <v>15</v>
      </c>
    </row>
    <row r="141" spans="1:5" ht="15">
      <c r="A141" s="1" t="s">
        <v>76</v>
      </c>
      <c r="B141" s="1" t="s">
        <v>16</v>
      </c>
      <c r="C141" s="1" t="s">
        <v>20</v>
      </c>
      <c r="D141" s="1">
        <v>107</v>
      </c>
      <c r="E141" s="1" t="s">
        <v>15</v>
      </c>
    </row>
    <row r="142" spans="1:5" ht="15">
      <c r="A142" s="1" t="s">
        <v>76</v>
      </c>
      <c r="B142" s="1" t="s">
        <v>9</v>
      </c>
      <c r="C142" s="1" t="s">
        <v>9</v>
      </c>
      <c r="D142" s="1">
        <v>20</v>
      </c>
      <c r="E142" s="1" t="s">
        <v>15</v>
      </c>
    </row>
    <row r="143" spans="1:5" ht="15">
      <c r="A143" s="1" t="s">
        <v>77</v>
      </c>
      <c r="B143" s="1" t="s">
        <v>1</v>
      </c>
      <c r="C143" s="1" t="s">
        <v>1</v>
      </c>
      <c r="D143" s="1">
        <v>112</v>
      </c>
      <c r="E143" s="1" t="s">
        <v>78</v>
      </c>
    </row>
    <row r="144" spans="1:5" ht="15">
      <c r="A144" s="1" t="s">
        <v>77</v>
      </c>
      <c r="B144" s="1" t="s">
        <v>37</v>
      </c>
      <c r="C144" s="1" t="s">
        <v>38</v>
      </c>
      <c r="D144" s="1">
        <v>41</v>
      </c>
      <c r="E144" s="1" t="s">
        <v>78</v>
      </c>
    </row>
    <row r="145" spans="1:5" ht="15">
      <c r="A145" s="1" t="s">
        <v>77</v>
      </c>
      <c r="B145" s="1" t="s">
        <v>37</v>
      </c>
      <c r="C145" s="1" t="s">
        <v>39</v>
      </c>
      <c r="D145" s="1">
        <v>196</v>
      </c>
      <c r="E145" s="1" t="s">
        <v>78</v>
      </c>
    </row>
    <row r="146" spans="1:5" ht="15">
      <c r="A146" s="1" t="s">
        <v>77</v>
      </c>
      <c r="B146" s="1" t="s">
        <v>37</v>
      </c>
      <c r="C146" s="1" t="s">
        <v>40</v>
      </c>
      <c r="D146" s="1">
        <v>262</v>
      </c>
      <c r="E146" s="1" t="s">
        <v>78</v>
      </c>
    </row>
    <row r="147" spans="1:5" ht="15">
      <c r="A147" s="1" t="s">
        <v>77</v>
      </c>
      <c r="B147" s="1" t="s">
        <v>37</v>
      </c>
      <c r="C147" s="1" t="s">
        <v>41</v>
      </c>
      <c r="D147" s="1">
        <v>113</v>
      </c>
      <c r="E147" s="1" t="s">
        <v>78</v>
      </c>
    </row>
    <row r="148" spans="1:5" ht="15">
      <c r="A148" s="1" t="s">
        <v>77</v>
      </c>
      <c r="B148" s="1" t="s">
        <v>9</v>
      </c>
      <c r="C148" s="1" t="s">
        <v>9</v>
      </c>
      <c r="D148" s="1">
        <v>13</v>
      </c>
      <c r="E148" s="1" t="s">
        <v>78</v>
      </c>
    </row>
    <row r="149" spans="1:5" ht="15">
      <c r="A149" s="1" t="s">
        <v>79</v>
      </c>
      <c r="B149" s="1" t="s">
        <v>1</v>
      </c>
      <c r="C149" s="1" t="s">
        <v>1</v>
      </c>
      <c r="D149" s="1">
        <v>1</v>
      </c>
      <c r="E149" s="1" t="s">
        <v>61</v>
      </c>
    </row>
    <row r="150" spans="1:5" ht="15">
      <c r="A150" s="1" t="s">
        <v>79</v>
      </c>
      <c r="B150" s="1" t="s">
        <v>52</v>
      </c>
      <c r="C150" s="1" t="s">
        <v>53</v>
      </c>
      <c r="D150" s="1">
        <v>30</v>
      </c>
      <c r="E150" s="1" t="s">
        <v>61</v>
      </c>
    </row>
    <row r="151" spans="1:5" ht="15">
      <c r="A151" s="1" t="s">
        <v>79</v>
      </c>
      <c r="B151" s="1" t="s">
        <v>52</v>
      </c>
      <c r="C151" s="1" t="s">
        <v>54</v>
      </c>
      <c r="D151" s="1">
        <v>13</v>
      </c>
      <c r="E151" s="1" t="s">
        <v>61</v>
      </c>
    </row>
    <row r="152" spans="1:5" ht="15">
      <c r="A152" s="1" t="s">
        <v>79</v>
      </c>
      <c r="B152" s="1" t="s">
        <v>52</v>
      </c>
      <c r="C152" s="1" t="s">
        <v>55</v>
      </c>
      <c r="D152" s="1">
        <v>16</v>
      </c>
      <c r="E152" s="1" t="s">
        <v>61</v>
      </c>
    </row>
    <row r="153" spans="1:5" ht="15">
      <c r="A153" s="1" t="s">
        <v>79</v>
      </c>
      <c r="B153" s="1" t="s">
        <v>9</v>
      </c>
      <c r="C153" s="1" t="s">
        <v>9</v>
      </c>
      <c r="D153" s="1">
        <v>2</v>
      </c>
      <c r="E153" s="1" t="s">
        <v>61</v>
      </c>
    </row>
    <row r="154" spans="1:5" ht="15">
      <c r="A154" s="1" t="s">
        <v>80</v>
      </c>
      <c r="B154" s="1" t="s">
        <v>1</v>
      </c>
      <c r="C154" s="1" t="s">
        <v>1</v>
      </c>
      <c r="D154" s="1">
        <v>225</v>
      </c>
      <c r="E154" s="1" t="s">
        <v>15</v>
      </c>
    </row>
    <row r="155" spans="1:5" ht="15">
      <c r="A155" s="1" t="s">
        <v>80</v>
      </c>
      <c r="B155" s="1" t="s">
        <v>16</v>
      </c>
      <c r="C155" s="1" t="s">
        <v>17</v>
      </c>
      <c r="D155" s="1">
        <v>10</v>
      </c>
      <c r="E155" s="1" t="s">
        <v>15</v>
      </c>
    </row>
    <row r="156" spans="1:5" ht="15">
      <c r="A156" s="1" t="s">
        <v>80</v>
      </c>
      <c r="B156" s="1" t="s">
        <v>16</v>
      </c>
      <c r="C156" s="1" t="s">
        <v>18</v>
      </c>
      <c r="D156" s="1">
        <v>12</v>
      </c>
      <c r="E156" s="1" t="s">
        <v>15</v>
      </c>
    </row>
    <row r="157" spans="1:5" ht="15">
      <c r="A157" s="1" t="s">
        <v>80</v>
      </c>
      <c r="B157" s="1" t="s">
        <v>16</v>
      </c>
      <c r="C157" s="1" t="s">
        <v>19</v>
      </c>
      <c r="D157" s="1">
        <v>181</v>
      </c>
      <c r="E157" s="1" t="s">
        <v>15</v>
      </c>
    </row>
    <row r="158" spans="1:5" ht="15">
      <c r="A158" s="1" t="s">
        <v>80</v>
      </c>
      <c r="B158" s="1" t="s">
        <v>16</v>
      </c>
      <c r="C158" s="1" t="s">
        <v>20</v>
      </c>
      <c r="D158" s="1">
        <v>51</v>
      </c>
      <c r="E158" s="1" t="s">
        <v>15</v>
      </c>
    </row>
    <row r="159" spans="1:5" ht="15">
      <c r="A159" s="1" t="s">
        <v>80</v>
      </c>
      <c r="B159" s="1" t="s">
        <v>9</v>
      </c>
      <c r="C159" s="1" t="s">
        <v>9</v>
      </c>
      <c r="D159" s="1">
        <v>18</v>
      </c>
      <c r="E159" s="1" t="s">
        <v>15</v>
      </c>
    </row>
    <row r="160" spans="1:5" ht="15">
      <c r="A160" s="1" t="s">
        <v>81</v>
      </c>
      <c r="B160" s="1" t="s">
        <v>1</v>
      </c>
      <c r="C160" s="1" t="s">
        <v>1</v>
      </c>
      <c r="D160" s="1">
        <v>3502</v>
      </c>
      <c r="E160" s="1" t="s">
        <v>82</v>
      </c>
    </row>
    <row r="161" spans="1:5" ht="15">
      <c r="A161" s="1" t="s">
        <v>81</v>
      </c>
      <c r="B161" s="1" t="s">
        <v>36</v>
      </c>
      <c r="C161" s="1" t="s">
        <v>36</v>
      </c>
      <c r="D161" s="1">
        <v>0</v>
      </c>
      <c r="E161" s="1" t="s">
        <v>82</v>
      </c>
    </row>
    <row r="162" spans="1:5" ht="15">
      <c r="A162" s="1" t="s">
        <v>81</v>
      </c>
      <c r="B162" s="1" t="s">
        <v>3</v>
      </c>
      <c r="C162" s="1" t="s">
        <v>4</v>
      </c>
      <c r="D162" s="1">
        <v>55</v>
      </c>
      <c r="E162" s="1" t="s">
        <v>82</v>
      </c>
    </row>
    <row r="163" spans="1:5" ht="15">
      <c r="A163" s="1" t="s">
        <v>81</v>
      </c>
      <c r="B163" s="1" t="s">
        <v>3</v>
      </c>
      <c r="C163" s="1" t="s">
        <v>5</v>
      </c>
      <c r="D163" s="1">
        <v>82</v>
      </c>
      <c r="E163" s="1" t="s">
        <v>82</v>
      </c>
    </row>
    <row r="164" spans="1:5" ht="15">
      <c r="A164" s="1" t="s">
        <v>81</v>
      </c>
      <c r="B164" s="1" t="s">
        <v>3</v>
      </c>
      <c r="C164" s="1" t="s">
        <v>6</v>
      </c>
      <c r="D164" s="1">
        <v>105</v>
      </c>
      <c r="E164" s="1" t="s">
        <v>82</v>
      </c>
    </row>
    <row r="165" spans="1:5" ht="15">
      <c r="A165" s="1" t="s">
        <v>81</v>
      </c>
      <c r="B165" s="1" t="s">
        <v>3</v>
      </c>
      <c r="C165" s="1" t="s">
        <v>7</v>
      </c>
      <c r="D165" s="1">
        <v>43</v>
      </c>
      <c r="E165" s="1" t="s">
        <v>82</v>
      </c>
    </row>
    <row r="166" spans="1:5" ht="15">
      <c r="A166" s="1" t="s">
        <v>81</v>
      </c>
      <c r="B166" s="1" t="s">
        <v>3</v>
      </c>
      <c r="C166" s="1" t="s">
        <v>8</v>
      </c>
      <c r="D166" s="1">
        <v>372</v>
      </c>
      <c r="E166" s="1" t="s">
        <v>82</v>
      </c>
    </row>
    <row r="167" spans="1:5" ht="15">
      <c r="A167" s="1" t="s">
        <v>81</v>
      </c>
      <c r="B167" s="1" t="s">
        <v>16</v>
      </c>
      <c r="C167" s="1" t="s">
        <v>17</v>
      </c>
      <c r="D167" s="1">
        <v>25</v>
      </c>
      <c r="E167" s="1" t="s">
        <v>82</v>
      </c>
    </row>
    <row r="168" spans="1:5" ht="15">
      <c r="A168" s="1" t="s">
        <v>81</v>
      </c>
      <c r="B168" s="1" t="s">
        <v>16</v>
      </c>
      <c r="C168" s="1" t="s">
        <v>18</v>
      </c>
      <c r="D168" s="1">
        <v>40</v>
      </c>
      <c r="E168" s="1" t="s">
        <v>82</v>
      </c>
    </row>
    <row r="169" spans="1:5" ht="15">
      <c r="A169" s="1" t="s">
        <v>81</v>
      </c>
      <c r="B169" s="1" t="s">
        <v>16</v>
      </c>
      <c r="C169" s="1" t="s">
        <v>19</v>
      </c>
      <c r="D169" s="1">
        <v>357</v>
      </c>
      <c r="E169" s="1" t="s">
        <v>82</v>
      </c>
    </row>
    <row r="170" spans="1:5" ht="15">
      <c r="A170" s="1" t="s">
        <v>81</v>
      </c>
      <c r="B170" s="1" t="s">
        <v>16</v>
      </c>
      <c r="C170" s="1" t="s">
        <v>20</v>
      </c>
      <c r="D170" s="1">
        <v>123</v>
      </c>
      <c r="E170" s="1" t="s">
        <v>82</v>
      </c>
    </row>
    <row r="171" spans="1:5" ht="15">
      <c r="A171" s="1" t="s">
        <v>81</v>
      </c>
      <c r="B171" s="1" t="s">
        <v>37</v>
      </c>
      <c r="C171" s="1" t="s">
        <v>38</v>
      </c>
      <c r="D171" s="1">
        <v>38</v>
      </c>
      <c r="E171" s="1" t="s">
        <v>82</v>
      </c>
    </row>
    <row r="172" spans="1:5" ht="15">
      <c r="A172" s="1" t="s">
        <v>81</v>
      </c>
      <c r="B172" s="1" t="s">
        <v>37</v>
      </c>
      <c r="C172" s="1" t="s">
        <v>39</v>
      </c>
      <c r="D172" s="1">
        <v>160</v>
      </c>
      <c r="E172" s="1" t="s">
        <v>82</v>
      </c>
    </row>
    <row r="173" spans="1:5" ht="15">
      <c r="A173" s="1" t="s">
        <v>81</v>
      </c>
      <c r="B173" s="1" t="s">
        <v>37</v>
      </c>
      <c r="C173" s="1" t="s">
        <v>40</v>
      </c>
      <c r="D173" s="1">
        <v>231</v>
      </c>
      <c r="E173" s="1" t="s">
        <v>82</v>
      </c>
    </row>
    <row r="174" spans="1:5" ht="15">
      <c r="A174" s="1" t="s">
        <v>81</v>
      </c>
      <c r="B174" s="1" t="s">
        <v>37</v>
      </c>
      <c r="C174" s="1" t="s">
        <v>41</v>
      </c>
      <c r="D174" s="1">
        <v>138</v>
      </c>
      <c r="E174" s="1" t="s">
        <v>82</v>
      </c>
    </row>
    <row r="175" spans="1:5" ht="15">
      <c r="A175" s="1" t="s">
        <v>81</v>
      </c>
      <c r="B175" s="1" t="s">
        <v>42</v>
      </c>
      <c r="C175" s="1" t="s">
        <v>43</v>
      </c>
      <c r="D175" s="1">
        <v>229</v>
      </c>
      <c r="E175" s="1" t="s">
        <v>82</v>
      </c>
    </row>
    <row r="176" spans="1:5" ht="15">
      <c r="A176" s="1" t="s">
        <v>81</v>
      </c>
      <c r="B176" s="1" t="s">
        <v>42</v>
      </c>
      <c r="C176" s="1" t="s">
        <v>44</v>
      </c>
      <c r="D176" s="1">
        <v>46</v>
      </c>
      <c r="E176" s="1" t="s">
        <v>82</v>
      </c>
    </row>
    <row r="177" spans="1:5" ht="15">
      <c r="A177" s="1" t="s">
        <v>81</v>
      </c>
      <c r="B177" s="1" t="s">
        <v>42</v>
      </c>
      <c r="C177" s="1" t="s">
        <v>45</v>
      </c>
      <c r="D177" s="1">
        <v>151</v>
      </c>
      <c r="E177" s="1" t="s">
        <v>82</v>
      </c>
    </row>
    <row r="178" spans="1:5" ht="15">
      <c r="A178" s="1" t="s">
        <v>81</v>
      </c>
      <c r="B178" s="1" t="s">
        <v>46</v>
      </c>
      <c r="C178" s="1" t="s">
        <v>47</v>
      </c>
      <c r="D178" s="1">
        <v>34</v>
      </c>
      <c r="E178" s="1" t="s">
        <v>82</v>
      </c>
    </row>
    <row r="179" spans="1:5" ht="15">
      <c r="A179" s="1" t="s">
        <v>81</v>
      </c>
      <c r="B179" s="1" t="s">
        <v>46</v>
      </c>
      <c r="C179" s="1" t="s">
        <v>48</v>
      </c>
      <c r="D179" s="1">
        <v>110</v>
      </c>
      <c r="E179" s="1" t="s">
        <v>82</v>
      </c>
    </row>
    <row r="180" spans="1:5" ht="15">
      <c r="A180" s="1" t="s">
        <v>81</v>
      </c>
      <c r="B180" s="1" t="s">
        <v>46</v>
      </c>
      <c r="C180" s="1" t="s">
        <v>49</v>
      </c>
      <c r="D180" s="1">
        <v>219</v>
      </c>
      <c r="E180" s="1" t="s">
        <v>82</v>
      </c>
    </row>
    <row r="181" spans="1:5" ht="15">
      <c r="A181" s="1" t="s">
        <v>81</v>
      </c>
      <c r="B181" s="1" t="s">
        <v>46</v>
      </c>
      <c r="C181" s="1" t="s">
        <v>50</v>
      </c>
      <c r="D181" s="1">
        <v>147</v>
      </c>
      <c r="E181" s="1" t="s">
        <v>82</v>
      </c>
    </row>
    <row r="182" spans="1:5" ht="15">
      <c r="A182" s="1" t="s">
        <v>81</v>
      </c>
      <c r="B182" s="1" t="s">
        <v>46</v>
      </c>
      <c r="C182" s="1" t="s">
        <v>51</v>
      </c>
      <c r="D182" s="1">
        <v>36</v>
      </c>
      <c r="E182" s="1" t="s">
        <v>82</v>
      </c>
    </row>
    <row r="183" spans="1:5" ht="15">
      <c r="A183" s="1" t="s">
        <v>81</v>
      </c>
      <c r="B183" s="1" t="s">
        <v>52</v>
      </c>
      <c r="C183" s="1" t="s">
        <v>53</v>
      </c>
      <c r="D183" s="1">
        <v>105</v>
      </c>
      <c r="E183" s="1" t="s">
        <v>82</v>
      </c>
    </row>
    <row r="184" spans="1:5" ht="15">
      <c r="A184" s="1" t="s">
        <v>81</v>
      </c>
      <c r="B184" s="1" t="s">
        <v>52</v>
      </c>
      <c r="C184" s="1" t="s">
        <v>54</v>
      </c>
      <c r="D184" s="1">
        <v>154</v>
      </c>
      <c r="E184" s="1" t="s">
        <v>82</v>
      </c>
    </row>
    <row r="185" spans="1:5" ht="15">
      <c r="A185" s="1" t="s">
        <v>81</v>
      </c>
      <c r="B185" s="1" t="s">
        <v>52</v>
      </c>
      <c r="C185" s="1" t="s">
        <v>55</v>
      </c>
      <c r="D185" s="1">
        <v>68</v>
      </c>
      <c r="E185" s="1" t="s">
        <v>82</v>
      </c>
    </row>
    <row r="186" spans="1:5" ht="15">
      <c r="A186" s="1" t="s">
        <v>81</v>
      </c>
      <c r="B186" s="1" t="s">
        <v>31</v>
      </c>
      <c r="C186" s="1" t="s">
        <v>32</v>
      </c>
      <c r="D186" s="1">
        <v>71</v>
      </c>
      <c r="E186" s="1" t="s">
        <v>82</v>
      </c>
    </row>
    <row r="187" spans="1:5" ht="15">
      <c r="A187" s="1" t="s">
        <v>81</v>
      </c>
      <c r="B187" s="1" t="s">
        <v>31</v>
      </c>
      <c r="C187" s="1" t="s">
        <v>33</v>
      </c>
      <c r="D187" s="1">
        <v>466</v>
      </c>
      <c r="E187" s="1" t="s">
        <v>82</v>
      </c>
    </row>
    <row r="188" spans="1:5" ht="15">
      <c r="A188" s="1" t="s">
        <v>81</v>
      </c>
      <c r="B188" s="1" t="s">
        <v>23</v>
      </c>
      <c r="C188" s="1" t="s">
        <v>24</v>
      </c>
      <c r="D188" s="1">
        <v>152</v>
      </c>
      <c r="E188" s="1" t="s">
        <v>82</v>
      </c>
    </row>
    <row r="189" spans="1:5" ht="15">
      <c r="A189" s="1" t="s">
        <v>81</v>
      </c>
      <c r="B189" s="1" t="s">
        <v>23</v>
      </c>
      <c r="C189" s="1" t="s">
        <v>25</v>
      </c>
      <c r="D189" s="1">
        <v>152</v>
      </c>
      <c r="E189" s="1" t="s">
        <v>82</v>
      </c>
    </row>
    <row r="190" spans="1:5" ht="15">
      <c r="A190" s="1" t="s">
        <v>81</v>
      </c>
      <c r="B190" s="1" t="s">
        <v>23</v>
      </c>
      <c r="C190" s="1" t="s">
        <v>26</v>
      </c>
      <c r="D190" s="1">
        <v>137</v>
      </c>
      <c r="E190" s="1" t="s">
        <v>82</v>
      </c>
    </row>
    <row r="191" spans="1:5" ht="15">
      <c r="A191" s="1" t="s">
        <v>81</v>
      </c>
      <c r="B191" s="1" t="s">
        <v>56</v>
      </c>
      <c r="C191" s="1" t="s">
        <v>57</v>
      </c>
      <c r="D191" s="1">
        <v>70</v>
      </c>
      <c r="E191" s="1" t="s">
        <v>82</v>
      </c>
    </row>
    <row r="192" spans="1:5" ht="15">
      <c r="A192" s="1" t="s">
        <v>81</v>
      </c>
      <c r="B192" s="1" t="s">
        <v>56</v>
      </c>
      <c r="C192" s="1" t="s">
        <v>58</v>
      </c>
      <c r="D192" s="1">
        <v>45</v>
      </c>
      <c r="E192" s="1" t="s">
        <v>82</v>
      </c>
    </row>
    <row r="193" spans="1:5" ht="15">
      <c r="A193" s="1" t="s">
        <v>81</v>
      </c>
      <c r="B193" s="1" t="s">
        <v>56</v>
      </c>
      <c r="C193" s="1" t="s">
        <v>59</v>
      </c>
      <c r="D193" s="1">
        <v>174</v>
      </c>
      <c r="E193" s="1" t="s">
        <v>82</v>
      </c>
    </row>
    <row r="194" spans="1:5" ht="15">
      <c r="A194" s="1" t="s">
        <v>81</v>
      </c>
      <c r="B194" s="1" t="s">
        <v>9</v>
      </c>
      <c r="C194" s="1" t="s">
        <v>9</v>
      </c>
      <c r="D194" s="1">
        <v>449</v>
      </c>
      <c r="E194" s="1" t="s">
        <v>82</v>
      </c>
    </row>
    <row r="195" spans="1:5" ht="15">
      <c r="A195" s="1" t="s">
        <v>83</v>
      </c>
      <c r="B195" s="1" t="s">
        <v>1</v>
      </c>
      <c r="C195" s="1" t="s">
        <v>1</v>
      </c>
      <c r="D195" s="1">
        <v>1952</v>
      </c>
      <c r="E195" s="1" t="s">
        <v>84</v>
      </c>
    </row>
    <row r="196" spans="1:5" ht="15">
      <c r="A196" s="1" t="s">
        <v>83</v>
      </c>
      <c r="B196" s="1" t="s">
        <v>36</v>
      </c>
      <c r="C196" s="1" t="s">
        <v>36</v>
      </c>
      <c r="D196" s="1">
        <v>0</v>
      </c>
      <c r="E196" s="1" t="s">
        <v>84</v>
      </c>
    </row>
    <row r="197" spans="1:5" ht="15">
      <c r="A197" s="1" t="s">
        <v>83</v>
      </c>
      <c r="B197" s="1" t="s">
        <v>9</v>
      </c>
      <c r="C197" s="1" t="s">
        <v>9</v>
      </c>
      <c r="D197" s="1">
        <v>17</v>
      </c>
      <c r="E197" s="1" t="s">
        <v>84</v>
      </c>
    </row>
    <row r="198" spans="1:5" ht="15">
      <c r="A198" s="1" t="s">
        <v>85</v>
      </c>
      <c r="B198" s="1" t="s">
        <v>1</v>
      </c>
      <c r="C198" s="1" t="s">
        <v>1</v>
      </c>
      <c r="D198" s="1">
        <v>61</v>
      </c>
      <c r="E198" s="1" t="s">
        <v>65</v>
      </c>
    </row>
    <row r="199" spans="1:5" ht="15">
      <c r="A199" s="1" t="s">
        <v>85</v>
      </c>
      <c r="B199" s="1" t="s">
        <v>46</v>
      </c>
      <c r="C199" s="1" t="s">
        <v>47</v>
      </c>
      <c r="D199" s="1">
        <v>20</v>
      </c>
      <c r="E199" s="1" t="s">
        <v>65</v>
      </c>
    </row>
    <row r="200" spans="1:5" ht="15">
      <c r="A200" s="1" t="s">
        <v>85</v>
      </c>
      <c r="B200" s="1" t="s">
        <v>46</v>
      </c>
      <c r="C200" s="1" t="s">
        <v>48</v>
      </c>
      <c r="D200" s="1">
        <v>47</v>
      </c>
      <c r="E200" s="1" t="s">
        <v>65</v>
      </c>
    </row>
    <row r="201" spans="1:5" ht="15">
      <c r="A201" s="1" t="s">
        <v>85</v>
      </c>
      <c r="B201" s="1" t="s">
        <v>46</v>
      </c>
      <c r="C201" s="1" t="s">
        <v>49</v>
      </c>
      <c r="D201" s="1">
        <v>158</v>
      </c>
      <c r="E201" s="1" t="s">
        <v>65</v>
      </c>
    </row>
    <row r="202" spans="1:5" ht="15">
      <c r="A202" s="1" t="s">
        <v>85</v>
      </c>
      <c r="B202" s="1" t="s">
        <v>46</v>
      </c>
      <c r="C202" s="1" t="s">
        <v>50</v>
      </c>
      <c r="D202" s="1">
        <v>49</v>
      </c>
      <c r="E202" s="1" t="s">
        <v>65</v>
      </c>
    </row>
    <row r="203" spans="1:5" ht="15">
      <c r="A203" s="1" t="s">
        <v>85</v>
      </c>
      <c r="B203" s="1" t="s">
        <v>46</v>
      </c>
      <c r="C203" s="1" t="s">
        <v>51</v>
      </c>
      <c r="D203" s="1">
        <v>16</v>
      </c>
      <c r="E203" s="1" t="s">
        <v>65</v>
      </c>
    </row>
    <row r="204" spans="1:5" ht="15">
      <c r="A204" s="1" t="s">
        <v>85</v>
      </c>
      <c r="B204" s="1" t="s">
        <v>9</v>
      </c>
      <c r="C204" s="1" t="s">
        <v>9</v>
      </c>
      <c r="D204" s="1">
        <v>4</v>
      </c>
      <c r="E204" s="1" t="s">
        <v>65</v>
      </c>
    </row>
    <row r="205" spans="1:5" ht="15">
      <c r="A205" s="1" t="s">
        <v>86</v>
      </c>
      <c r="B205" s="1" t="s">
        <v>1</v>
      </c>
      <c r="C205" s="1" t="s">
        <v>1</v>
      </c>
      <c r="D205" s="1">
        <v>52</v>
      </c>
      <c r="E205" s="1" t="s">
        <v>72</v>
      </c>
    </row>
    <row r="206" spans="1:5" ht="15">
      <c r="A206" s="1" t="s">
        <v>86</v>
      </c>
      <c r="B206" s="1" t="s">
        <v>46</v>
      </c>
      <c r="C206" s="1" t="s">
        <v>47</v>
      </c>
      <c r="D206" s="1">
        <v>18</v>
      </c>
      <c r="E206" s="1" t="s">
        <v>72</v>
      </c>
    </row>
    <row r="207" spans="1:5" ht="15">
      <c r="A207" s="1" t="s">
        <v>86</v>
      </c>
      <c r="B207" s="1" t="s">
        <v>46</v>
      </c>
      <c r="C207" s="1" t="s">
        <v>48</v>
      </c>
      <c r="D207" s="1">
        <v>59</v>
      </c>
      <c r="E207" s="1" t="s">
        <v>72</v>
      </c>
    </row>
    <row r="208" spans="1:5" ht="15">
      <c r="A208" s="1" t="s">
        <v>86</v>
      </c>
      <c r="B208" s="1" t="s">
        <v>46</v>
      </c>
      <c r="C208" s="1" t="s">
        <v>49</v>
      </c>
      <c r="D208" s="1">
        <v>163</v>
      </c>
      <c r="E208" s="1" t="s">
        <v>72</v>
      </c>
    </row>
    <row r="209" spans="1:5" ht="15">
      <c r="A209" s="1" t="s">
        <v>86</v>
      </c>
      <c r="B209" s="1" t="s">
        <v>46</v>
      </c>
      <c r="C209" s="1" t="s">
        <v>50</v>
      </c>
      <c r="D209" s="1">
        <v>136</v>
      </c>
      <c r="E209" s="1" t="s">
        <v>72</v>
      </c>
    </row>
    <row r="210" spans="1:5" ht="15">
      <c r="A210" s="1" t="s">
        <v>86</v>
      </c>
      <c r="B210" s="1" t="s">
        <v>46</v>
      </c>
      <c r="C210" s="1" t="s">
        <v>51</v>
      </c>
      <c r="D210" s="1">
        <v>22</v>
      </c>
      <c r="E210" s="1" t="s">
        <v>72</v>
      </c>
    </row>
    <row r="211" spans="1:5" ht="15">
      <c r="A211" s="1" t="s">
        <v>86</v>
      </c>
      <c r="B211" s="1" t="s">
        <v>9</v>
      </c>
      <c r="C211" s="1" t="s">
        <v>9</v>
      </c>
      <c r="D211" s="1">
        <v>6</v>
      </c>
      <c r="E211" s="1" t="s">
        <v>72</v>
      </c>
    </row>
    <row r="212" spans="1:5" ht="15">
      <c r="A212" s="1" t="s">
        <v>87</v>
      </c>
      <c r="B212" s="1" t="s">
        <v>1</v>
      </c>
      <c r="C212" s="1" t="s">
        <v>1</v>
      </c>
      <c r="D212" s="1">
        <v>53</v>
      </c>
      <c r="E212" s="1" t="s">
        <v>88</v>
      </c>
    </row>
    <row r="213" spans="1:5" ht="15">
      <c r="A213" s="1" t="s">
        <v>87</v>
      </c>
      <c r="B213" s="1" t="s">
        <v>52</v>
      </c>
      <c r="C213" s="1" t="s">
        <v>53</v>
      </c>
      <c r="D213" s="1">
        <v>206</v>
      </c>
      <c r="E213" s="1" t="s">
        <v>88</v>
      </c>
    </row>
    <row r="214" spans="1:5" ht="15">
      <c r="A214" s="1" t="s">
        <v>87</v>
      </c>
      <c r="B214" s="1" t="s">
        <v>52</v>
      </c>
      <c r="C214" s="1" t="s">
        <v>54</v>
      </c>
      <c r="D214" s="1">
        <v>210</v>
      </c>
      <c r="E214" s="1" t="s">
        <v>88</v>
      </c>
    </row>
    <row r="215" spans="1:5" ht="15">
      <c r="A215" s="1" t="s">
        <v>87</v>
      </c>
      <c r="B215" s="1" t="s">
        <v>52</v>
      </c>
      <c r="C215" s="1" t="s">
        <v>55</v>
      </c>
      <c r="D215" s="1">
        <v>132</v>
      </c>
      <c r="E215" s="1" t="s">
        <v>88</v>
      </c>
    </row>
    <row r="216" spans="1:5" ht="15">
      <c r="A216" s="1" t="s">
        <v>87</v>
      </c>
      <c r="B216" s="1" t="s">
        <v>9</v>
      </c>
      <c r="C216" s="1" t="s">
        <v>9</v>
      </c>
      <c r="D216" s="1">
        <v>14</v>
      </c>
      <c r="E216" s="1" t="s">
        <v>88</v>
      </c>
    </row>
    <row r="217" spans="1:5" ht="15">
      <c r="A217" s="1" t="s">
        <v>89</v>
      </c>
      <c r="B217" s="1" t="s">
        <v>1</v>
      </c>
      <c r="C217" s="1" t="s">
        <v>1</v>
      </c>
      <c r="D217" s="1">
        <v>105</v>
      </c>
      <c r="E217" s="1" t="s">
        <v>70</v>
      </c>
    </row>
    <row r="218" spans="1:5" ht="15">
      <c r="A218" s="1" t="s">
        <v>89</v>
      </c>
      <c r="B218" s="1" t="s">
        <v>42</v>
      </c>
      <c r="C218" s="1" t="s">
        <v>43</v>
      </c>
      <c r="D218" s="1">
        <v>145</v>
      </c>
      <c r="E218" s="1" t="s">
        <v>70</v>
      </c>
    </row>
    <row r="219" spans="1:5" ht="15">
      <c r="A219" s="1" t="s">
        <v>89</v>
      </c>
      <c r="B219" s="1" t="s">
        <v>42</v>
      </c>
      <c r="C219" s="1" t="s">
        <v>44</v>
      </c>
      <c r="D219" s="1">
        <v>24</v>
      </c>
      <c r="E219" s="1" t="s">
        <v>70</v>
      </c>
    </row>
    <row r="220" spans="1:5" ht="15">
      <c r="A220" s="1" t="s">
        <v>89</v>
      </c>
      <c r="B220" s="1" t="s">
        <v>42</v>
      </c>
      <c r="C220" s="1" t="s">
        <v>45</v>
      </c>
      <c r="D220" s="1">
        <v>54</v>
      </c>
      <c r="E220" s="1" t="s">
        <v>70</v>
      </c>
    </row>
    <row r="221" spans="1:5" ht="15">
      <c r="A221" s="1" t="s">
        <v>89</v>
      </c>
      <c r="B221" s="1" t="s">
        <v>9</v>
      </c>
      <c r="C221" s="1" t="s">
        <v>9</v>
      </c>
      <c r="D221" s="1">
        <v>12</v>
      </c>
      <c r="E221" s="1" t="s">
        <v>70</v>
      </c>
    </row>
    <row r="222" spans="1:5" ht="15">
      <c r="A222" s="1" t="s">
        <v>90</v>
      </c>
      <c r="B222" s="1" t="s">
        <v>1</v>
      </c>
      <c r="C222" s="1" t="s">
        <v>1</v>
      </c>
      <c r="D222" s="1">
        <v>1042</v>
      </c>
      <c r="E222" s="1" t="s">
        <v>91</v>
      </c>
    </row>
    <row r="223" spans="1:5" ht="15">
      <c r="A223" s="1" t="s">
        <v>90</v>
      </c>
      <c r="B223" s="1" t="s">
        <v>36</v>
      </c>
      <c r="C223" s="1" t="s">
        <v>36</v>
      </c>
      <c r="D223" s="1">
        <v>0</v>
      </c>
      <c r="E223" s="1" t="s">
        <v>91</v>
      </c>
    </row>
    <row r="224" spans="1:5" ht="15">
      <c r="A224" s="1" t="s">
        <v>90</v>
      </c>
      <c r="B224" s="1" t="s">
        <v>3</v>
      </c>
      <c r="C224" s="1" t="s">
        <v>4</v>
      </c>
      <c r="D224" s="1">
        <v>66</v>
      </c>
      <c r="E224" s="1" t="s">
        <v>91</v>
      </c>
    </row>
    <row r="225" spans="1:5" ht="15">
      <c r="A225" s="1" t="s">
        <v>90</v>
      </c>
      <c r="B225" s="1" t="s">
        <v>3</v>
      </c>
      <c r="C225" s="1" t="s">
        <v>5</v>
      </c>
      <c r="D225" s="1">
        <v>140</v>
      </c>
      <c r="E225" s="1" t="s">
        <v>91</v>
      </c>
    </row>
    <row r="226" spans="1:5" ht="15">
      <c r="A226" s="1" t="s">
        <v>90</v>
      </c>
      <c r="B226" s="1" t="s">
        <v>3</v>
      </c>
      <c r="C226" s="1" t="s">
        <v>6</v>
      </c>
      <c r="D226" s="1">
        <v>81</v>
      </c>
      <c r="E226" s="1" t="s">
        <v>91</v>
      </c>
    </row>
    <row r="227" spans="1:5" ht="15">
      <c r="A227" s="1" t="s">
        <v>90</v>
      </c>
      <c r="B227" s="1" t="s">
        <v>3</v>
      </c>
      <c r="C227" s="1" t="s">
        <v>7</v>
      </c>
      <c r="D227" s="1">
        <v>50</v>
      </c>
      <c r="E227" s="1" t="s">
        <v>91</v>
      </c>
    </row>
    <row r="228" spans="1:5" ht="15">
      <c r="A228" s="1" t="s">
        <v>90</v>
      </c>
      <c r="B228" s="1" t="s">
        <v>3</v>
      </c>
      <c r="C228" s="1" t="s">
        <v>8</v>
      </c>
      <c r="D228" s="1">
        <v>310</v>
      </c>
      <c r="E228" s="1" t="s">
        <v>91</v>
      </c>
    </row>
    <row r="229" spans="1:5" ht="15">
      <c r="A229" s="1" t="s">
        <v>90</v>
      </c>
      <c r="B229" s="1" t="s">
        <v>16</v>
      </c>
      <c r="C229" s="1" t="s">
        <v>17</v>
      </c>
      <c r="D229" s="1">
        <v>12</v>
      </c>
      <c r="E229" s="1" t="s">
        <v>91</v>
      </c>
    </row>
    <row r="230" spans="1:5" ht="15">
      <c r="A230" s="1" t="s">
        <v>90</v>
      </c>
      <c r="B230" s="1" t="s">
        <v>16</v>
      </c>
      <c r="C230" s="1" t="s">
        <v>18</v>
      </c>
      <c r="D230" s="1">
        <v>37</v>
      </c>
      <c r="E230" s="1" t="s">
        <v>91</v>
      </c>
    </row>
    <row r="231" spans="1:5" ht="15">
      <c r="A231" s="1" t="s">
        <v>90</v>
      </c>
      <c r="B231" s="1" t="s">
        <v>16</v>
      </c>
      <c r="C231" s="1" t="s">
        <v>19</v>
      </c>
      <c r="D231" s="1">
        <v>366</v>
      </c>
      <c r="E231" s="1" t="s">
        <v>91</v>
      </c>
    </row>
    <row r="232" spans="1:5" ht="15">
      <c r="A232" s="1" t="s">
        <v>90</v>
      </c>
      <c r="B232" s="1" t="s">
        <v>16</v>
      </c>
      <c r="C232" s="1" t="s">
        <v>20</v>
      </c>
      <c r="D232" s="1">
        <v>102</v>
      </c>
      <c r="E232" s="1" t="s">
        <v>91</v>
      </c>
    </row>
    <row r="233" spans="1:5" ht="15">
      <c r="A233" s="1" t="s">
        <v>90</v>
      </c>
      <c r="B233" s="1" t="s">
        <v>37</v>
      </c>
      <c r="C233" s="1" t="s">
        <v>38</v>
      </c>
      <c r="D233" s="1">
        <v>41</v>
      </c>
      <c r="E233" s="1" t="s">
        <v>91</v>
      </c>
    </row>
    <row r="234" spans="1:5" ht="15">
      <c r="A234" s="1" t="s">
        <v>90</v>
      </c>
      <c r="B234" s="1" t="s">
        <v>37</v>
      </c>
      <c r="C234" s="1" t="s">
        <v>39</v>
      </c>
      <c r="D234" s="1">
        <v>99</v>
      </c>
      <c r="E234" s="1" t="s">
        <v>91</v>
      </c>
    </row>
    <row r="235" spans="1:5" ht="15">
      <c r="A235" s="1" t="s">
        <v>90</v>
      </c>
      <c r="B235" s="1" t="s">
        <v>37</v>
      </c>
      <c r="C235" s="1" t="s">
        <v>40</v>
      </c>
      <c r="D235" s="1">
        <v>103</v>
      </c>
      <c r="E235" s="1" t="s">
        <v>91</v>
      </c>
    </row>
    <row r="236" spans="1:5" ht="15">
      <c r="A236" s="1" t="s">
        <v>90</v>
      </c>
      <c r="B236" s="1" t="s">
        <v>37</v>
      </c>
      <c r="C236" s="1" t="s">
        <v>41</v>
      </c>
      <c r="D236" s="1">
        <v>95</v>
      </c>
      <c r="E236" s="1" t="s">
        <v>91</v>
      </c>
    </row>
    <row r="237" spans="1:5" ht="15">
      <c r="A237" s="1" t="s">
        <v>90</v>
      </c>
      <c r="B237" s="1" t="s">
        <v>42</v>
      </c>
      <c r="C237" s="1" t="s">
        <v>43</v>
      </c>
      <c r="D237" s="1">
        <v>127</v>
      </c>
      <c r="E237" s="1" t="s">
        <v>91</v>
      </c>
    </row>
    <row r="238" spans="1:5" ht="15">
      <c r="A238" s="1" t="s">
        <v>90</v>
      </c>
      <c r="B238" s="1" t="s">
        <v>42</v>
      </c>
      <c r="C238" s="1" t="s">
        <v>44</v>
      </c>
      <c r="D238" s="1">
        <v>23</v>
      </c>
      <c r="E238" s="1" t="s">
        <v>91</v>
      </c>
    </row>
    <row r="239" spans="1:5" ht="15">
      <c r="A239" s="1" t="s">
        <v>90</v>
      </c>
      <c r="B239" s="1" t="s">
        <v>42</v>
      </c>
      <c r="C239" s="1" t="s">
        <v>45</v>
      </c>
      <c r="D239" s="1">
        <v>44</v>
      </c>
      <c r="E239" s="1" t="s">
        <v>91</v>
      </c>
    </row>
    <row r="240" spans="1:5" ht="15">
      <c r="A240" s="1" t="s">
        <v>90</v>
      </c>
      <c r="B240" s="1" t="s">
        <v>46</v>
      </c>
      <c r="C240" s="1" t="s">
        <v>47</v>
      </c>
      <c r="D240" s="1">
        <v>16</v>
      </c>
      <c r="E240" s="1" t="s">
        <v>91</v>
      </c>
    </row>
    <row r="241" spans="1:5" ht="15">
      <c r="A241" s="1" t="s">
        <v>90</v>
      </c>
      <c r="B241" s="1" t="s">
        <v>46</v>
      </c>
      <c r="C241" s="1" t="s">
        <v>48</v>
      </c>
      <c r="D241" s="1">
        <v>28</v>
      </c>
      <c r="E241" s="1" t="s">
        <v>91</v>
      </c>
    </row>
    <row r="242" spans="1:5" ht="15">
      <c r="A242" s="1" t="s">
        <v>90</v>
      </c>
      <c r="B242" s="1" t="s">
        <v>46</v>
      </c>
      <c r="C242" s="1" t="s">
        <v>49</v>
      </c>
      <c r="D242" s="1">
        <v>139</v>
      </c>
      <c r="E242" s="1" t="s">
        <v>91</v>
      </c>
    </row>
    <row r="243" spans="1:5" ht="15">
      <c r="A243" s="1" t="s">
        <v>90</v>
      </c>
      <c r="B243" s="1" t="s">
        <v>46</v>
      </c>
      <c r="C243" s="1" t="s">
        <v>50</v>
      </c>
      <c r="D243" s="1">
        <v>115</v>
      </c>
      <c r="E243" s="1" t="s">
        <v>91</v>
      </c>
    </row>
    <row r="244" spans="1:5" ht="15">
      <c r="A244" s="1" t="s">
        <v>90</v>
      </c>
      <c r="B244" s="1" t="s">
        <v>46</v>
      </c>
      <c r="C244" s="1" t="s">
        <v>51</v>
      </c>
      <c r="D244" s="1">
        <v>28</v>
      </c>
      <c r="E244" s="1" t="s">
        <v>91</v>
      </c>
    </row>
    <row r="245" spans="1:5" ht="15">
      <c r="A245" s="1" t="s">
        <v>90</v>
      </c>
      <c r="B245" s="1" t="s">
        <v>52</v>
      </c>
      <c r="C245" s="1" t="s">
        <v>53</v>
      </c>
      <c r="D245" s="1">
        <v>94</v>
      </c>
      <c r="E245" s="1" t="s">
        <v>91</v>
      </c>
    </row>
    <row r="246" spans="1:5" ht="15">
      <c r="A246" s="1" t="s">
        <v>90</v>
      </c>
      <c r="B246" s="1" t="s">
        <v>52</v>
      </c>
      <c r="C246" s="1" t="s">
        <v>54</v>
      </c>
      <c r="D246" s="1">
        <v>50</v>
      </c>
      <c r="E246" s="1" t="s">
        <v>91</v>
      </c>
    </row>
    <row r="247" spans="1:5" ht="15">
      <c r="A247" s="1" t="s">
        <v>90</v>
      </c>
      <c r="B247" s="1" t="s">
        <v>52</v>
      </c>
      <c r="C247" s="1" t="s">
        <v>55</v>
      </c>
      <c r="D247" s="1">
        <v>47</v>
      </c>
      <c r="E247" s="1" t="s">
        <v>91</v>
      </c>
    </row>
    <row r="248" spans="1:5" ht="15">
      <c r="A248" s="1" t="s">
        <v>90</v>
      </c>
      <c r="B248" s="1" t="s">
        <v>31</v>
      </c>
      <c r="C248" s="1" t="s">
        <v>32</v>
      </c>
      <c r="D248" s="1">
        <v>22</v>
      </c>
      <c r="E248" s="1" t="s">
        <v>91</v>
      </c>
    </row>
    <row r="249" spans="1:5" ht="15">
      <c r="A249" s="1" t="s">
        <v>90</v>
      </c>
      <c r="B249" s="1" t="s">
        <v>31</v>
      </c>
      <c r="C249" s="1" t="s">
        <v>33</v>
      </c>
      <c r="D249" s="1">
        <v>150</v>
      </c>
      <c r="E249" s="1" t="s">
        <v>91</v>
      </c>
    </row>
    <row r="250" spans="1:5" ht="15">
      <c r="A250" s="1" t="s">
        <v>90</v>
      </c>
      <c r="B250" s="1" t="s">
        <v>23</v>
      </c>
      <c r="C250" s="1" t="s">
        <v>24</v>
      </c>
      <c r="D250" s="1">
        <v>58</v>
      </c>
      <c r="E250" s="1" t="s">
        <v>91</v>
      </c>
    </row>
    <row r="251" spans="1:5" ht="15">
      <c r="A251" s="1" t="s">
        <v>90</v>
      </c>
      <c r="B251" s="1" t="s">
        <v>23</v>
      </c>
      <c r="C251" s="1" t="s">
        <v>25</v>
      </c>
      <c r="D251" s="1">
        <v>28</v>
      </c>
      <c r="E251" s="1" t="s">
        <v>91</v>
      </c>
    </row>
    <row r="252" spans="1:5" ht="15">
      <c r="A252" s="1" t="s">
        <v>90</v>
      </c>
      <c r="B252" s="1" t="s">
        <v>23</v>
      </c>
      <c r="C252" s="1" t="s">
        <v>26</v>
      </c>
      <c r="D252" s="1">
        <v>50</v>
      </c>
      <c r="E252" s="1" t="s">
        <v>91</v>
      </c>
    </row>
    <row r="253" spans="1:5" ht="15">
      <c r="A253" s="1" t="s">
        <v>90</v>
      </c>
      <c r="B253" s="1" t="s">
        <v>56</v>
      </c>
      <c r="C253" s="1" t="s">
        <v>57</v>
      </c>
      <c r="D253" s="1">
        <v>30</v>
      </c>
      <c r="E253" s="1" t="s">
        <v>91</v>
      </c>
    </row>
    <row r="254" spans="1:5" ht="15">
      <c r="A254" s="1" t="s">
        <v>90</v>
      </c>
      <c r="B254" s="1" t="s">
        <v>56</v>
      </c>
      <c r="C254" s="1" t="s">
        <v>58</v>
      </c>
      <c r="D254" s="1">
        <v>26</v>
      </c>
      <c r="E254" s="1" t="s">
        <v>91</v>
      </c>
    </row>
    <row r="255" spans="1:5" ht="15">
      <c r="A255" s="1" t="s">
        <v>90</v>
      </c>
      <c r="B255" s="1" t="s">
        <v>56</v>
      </c>
      <c r="C255" s="1" t="s">
        <v>59</v>
      </c>
      <c r="D255" s="1">
        <v>64</v>
      </c>
      <c r="E255" s="1" t="s">
        <v>91</v>
      </c>
    </row>
    <row r="256" spans="1:5" ht="15">
      <c r="A256" s="1" t="s">
        <v>90</v>
      </c>
      <c r="B256" s="1" t="s">
        <v>9</v>
      </c>
      <c r="C256" s="1" t="s">
        <v>9</v>
      </c>
      <c r="D256" s="1">
        <v>272</v>
      </c>
      <c r="E256" s="1" t="s">
        <v>91</v>
      </c>
    </row>
    <row r="257" spans="1:5" ht="15">
      <c r="A257" s="1" t="s">
        <v>92</v>
      </c>
      <c r="B257" s="1" t="s">
        <v>1</v>
      </c>
      <c r="C257" s="1" t="s">
        <v>1</v>
      </c>
      <c r="D257" s="1">
        <v>55</v>
      </c>
      <c r="E257" s="1" t="s">
        <v>78</v>
      </c>
    </row>
    <row r="258" spans="1:5" ht="15">
      <c r="A258" s="1" t="s">
        <v>92</v>
      </c>
      <c r="B258" s="1" t="s">
        <v>37</v>
      </c>
      <c r="C258" s="1" t="s">
        <v>38</v>
      </c>
      <c r="D258" s="1">
        <v>50</v>
      </c>
      <c r="E258" s="1" t="s">
        <v>78</v>
      </c>
    </row>
    <row r="259" spans="1:5" ht="15">
      <c r="A259" s="1" t="s">
        <v>92</v>
      </c>
      <c r="B259" s="1" t="s">
        <v>37</v>
      </c>
      <c r="C259" s="1" t="s">
        <v>39</v>
      </c>
      <c r="D259" s="1">
        <v>170</v>
      </c>
      <c r="E259" s="1" t="s">
        <v>78</v>
      </c>
    </row>
    <row r="260" spans="1:5" ht="15">
      <c r="A260" s="1" t="s">
        <v>92</v>
      </c>
      <c r="B260" s="1" t="s">
        <v>37</v>
      </c>
      <c r="C260" s="1" t="s">
        <v>40</v>
      </c>
      <c r="D260" s="1">
        <v>106</v>
      </c>
      <c r="E260" s="1" t="s">
        <v>78</v>
      </c>
    </row>
    <row r="261" spans="1:5" ht="15">
      <c r="A261" s="1" t="s">
        <v>92</v>
      </c>
      <c r="B261" s="1" t="s">
        <v>37</v>
      </c>
      <c r="C261" s="1" t="s">
        <v>41</v>
      </c>
      <c r="D261" s="1">
        <v>143</v>
      </c>
      <c r="E261" s="1" t="s">
        <v>78</v>
      </c>
    </row>
    <row r="262" spans="1:5" ht="15">
      <c r="A262" s="1" t="s">
        <v>92</v>
      </c>
      <c r="B262" s="1" t="s">
        <v>9</v>
      </c>
      <c r="C262" s="1" t="s">
        <v>9</v>
      </c>
      <c r="D262" s="1">
        <v>19</v>
      </c>
      <c r="E262" s="1" t="s">
        <v>78</v>
      </c>
    </row>
    <row r="263" spans="1:5" ht="15">
      <c r="A263" s="1" t="s">
        <v>93</v>
      </c>
      <c r="B263" s="1" t="s">
        <v>1</v>
      </c>
      <c r="C263" s="1" t="s">
        <v>1</v>
      </c>
      <c r="D263" s="1">
        <v>1537</v>
      </c>
      <c r="E263" s="1" t="s">
        <v>82</v>
      </c>
    </row>
    <row r="264" spans="1:5" ht="15">
      <c r="A264" s="1" t="s">
        <v>93</v>
      </c>
      <c r="B264" s="1" t="s">
        <v>36</v>
      </c>
      <c r="C264" s="1" t="s">
        <v>36</v>
      </c>
      <c r="D264" s="1">
        <v>0</v>
      </c>
      <c r="E264" s="1" t="s">
        <v>82</v>
      </c>
    </row>
    <row r="265" spans="1:5" ht="15">
      <c r="A265" s="1" t="s">
        <v>93</v>
      </c>
      <c r="B265" s="1" t="s">
        <v>3</v>
      </c>
      <c r="C265" s="1" t="s">
        <v>4</v>
      </c>
      <c r="D265" s="1">
        <v>72</v>
      </c>
      <c r="E265" s="1" t="s">
        <v>82</v>
      </c>
    </row>
    <row r="266" spans="1:5" ht="15">
      <c r="A266" s="1" t="s">
        <v>93</v>
      </c>
      <c r="B266" s="1" t="s">
        <v>3</v>
      </c>
      <c r="C266" s="1" t="s">
        <v>5</v>
      </c>
      <c r="D266" s="1">
        <v>161</v>
      </c>
      <c r="E266" s="1" t="s">
        <v>82</v>
      </c>
    </row>
    <row r="267" spans="1:5" ht="15">
      <c r="A267" s="1" t="s">
        <v>93</v>
      </c>
      <c r="B267" s="1" t="s">
        <v>3</v>
      </c>
      <c r="C267" s="1" t="s">
        <v>6</v>
      </c>
      <c r="D267" s="1">
        <v>81</v>
      </c>
      <c r="E267" s="1" t="s">
        <v>82</v>
      </c>
    </row>
    <row r="268" spans="1:5" ht="15">
      <c r="A268" s="1" t="s">
        <v>93</v>
      </c>
      <c r="B268" s="1" t="s">
        <v>3</v>
      </c>
      <c r="C268" s="1" t="s">
        <v>7</v>
      </c>
      <c r="D268" s="1">
        <v>65</v>
      </c>
      <c r="E268" s="1" t="s">
        <v>82</v>
      </c>
    </row>
    <row r="269" spans="1:5" ht="15">
      <c r="A269" s="1" t="s">
        <v>93</v>
      </c>
      <c r="B269" s="1" t="s">
        <v>3</v>
      </c>
      <c r="C269" s="1" t="s">
        <v>8</v>
      </c>
      <c r="D269" s="1">
        <v>352</v>
      </c>
      <c r="E269" s="1" t="s">
        <v>82</v>
      </c>
    </row>
    <row r="270" spans="1:5" ht="15">
      <c r="A270" s="1" t="s">
        <v>93</v>
      </c>
      <c r="B270" s="1" t="s">
        <v>16</v>
      </c>
      <c r="C270" s="1" t="s">
        <v>17</v>
      </c>
      <c r="D270" s="1">
        <v>14</v>
      </c>
      <c r="E270" s="1" t="s">
        <v>82</v>
      </c>
    </row>
    <row r="271" spans="1:5" ht="15">
      <c r="A271" s="1" t="s">
        <v>93</v>
      </c>
      <c r="B271" s="1" t="s">
        <v>16</v>
      </c>
      <c r="C271" s="1" t="s">
        <v>18</v>
      </c>
      <c r="D271" s="1">
        <v>48</v>
      </c>
      <c r="E271" s="1" t="s">
        <v>82</v>
      </c>
    </row>
    <row r="272" spans="1:5" ht="15">
      <c r="A272" s="1" t="s">
        <v>93</v>
      </c>
      <c r="B272" s="1" t="s">
        <v>16</v>
      </c>
      <c r="C272" s="1" t="s">
        <v>19</v>
      </c>
      <c r="D272" s="1">
        <v>440</v>
      </c>
      <c r="E272" s="1" t="s">
        <v>82</v>
      </c>
    </row>
    <row r="273" spans="1:5" ht="15">
      <c r="A273" s="1" t="s">
        <v>93</v>
      </c>
      <c r="B273" s="1" t="s">
        <v>16</v>
      </c>
      <c r="C273" s="1" t="s">
        <v>20</v>
      </c>
      <c r="D273" s="1">
        <v>126</v>
      </c>
      <c r="E273" s="1" t="s">
        <v>82</v>
      </c>
    </row>
    <row r="274" spans="1:5" ht="15">
      <c r="A274" s="1" t="s">
        <v>93</v>
      </c>
      <c r="B274" s="1" t="s">
        <v>37</v>
      </c>
      <c r="C274" s="1" t="s">
        <v>38</v>
      </c>
      <c r="D274" s="1">
        <v>57</v>
      </c>
      <c r="E274" s="1" t="s">
        <v>82</v>
      </c>
    </row>
    <row r="275" spans="1:5" ht="15">
      <c r="A275" s="1" t="s">
        <v>93</v>
      </c>
      <c r="B275" s="1" t="s">
        <v>37</v>
      </c>
      <c r="C275" s="1" t="s">
        <v>39</v>
      </c>
      <c r="D275" s="1">
        <v>162</v>
      </c>
      <c r="E275" s="1" t="s">
        <v>82</v>
      </c>
    </row>
    <row r="276" spans="1:5" ht="15">
      <c r="A276" s="1" t="s">
        <v>93</v>
      </c>
      <c r="B276" s="1" t="s">
        <v>37</v>
      </c>
      <c r="C276" s="1" t="s">
        <v>40</v>
      </c>
      <c r="D276" s="1">
        <v>126</v>
      </c>
      <c r="E276" s="1" t="s">
        <v>82</v>
      </c>
    </row>
    <row r="277" spans="1:5" ht="15">
      <c r="A277" s="1" t="s">
        <v>93</v>
      </c>
      <c r="B277" s="1" t="s">
        <v>37</v>
      </c>
      <c r="C277" s="1" t="s">
        <v>41</v>
      </c>
      <c r="D277" s="1">
        <v>118</v>
      </c>
      <c r="E277" s="1" t="s">
        <v>82</v>
      </c>
    </row>
    <row r="278" spans="1:5" ht="15">
      <c r="A278" s="1" t="s">
        <v>93</v>
      </c>
      <c r="B278" s="1" t="s">
        <v>42</v>
      </c>
      <c r="C278" s="1" t="s">
        <v>43</v>
      </c>
      <c r="D278" s="1">
        <v>127</v>
      </c>
      <c r="E278" s="1" t="s">
        <v>82</v>
      </c>
    </row>
    <row r="279" spans="1:5" ht="15">
      <c r="A279" s="1" t="s">
        <v>93</v>
      </c>
      <c r="B279" s="1" t="s">
        <v>42</v>
      </c>
      <c r="C279" s="1" t="s">
        <v>44</v>
      </c>
      <c r="D279" s="1">
        <v>27</v>
      </c>
      <c r="E279" s="1" t="s">
        <v>82</v>
      </c>
    </row>
    <row r="280" spans="1:5" ht="15">
      <c r="A280" s="1" t="s">
        <v>93</v>
      </c>
      <c r="B280" s="1" t="s">
        <v>42</v>
      </c>
      <c r="C280" s="1" t="s">
        <v>45</v>
      </c>
      <c r="D280" s="1">
        <v>55</v>
      </c>
      <c r="E280" s="1" t="s">
        <v>82</v>
      </c>
    </row>
    <row r="281" spans="1:5" ht="15">
      <c r="A281" s="1" t="s">
        <v>93</v>
      </c>
      <c r="B281" s="1" t="s">
        <v>46</v>
      </c>
      <c r="C281" s="1" t="s">
        <v>47</v>
      </c>
      <c r="D281" s="1">
        <v>18</v>
      </c>
      <c r="E281" s="1" t="s">
        <v>82</v>
      </c>
    </row>
    <row r="282" spans="1:5" ht="15">
      <c r="A282" s="1" t="s">
        <v>93</v>
      </c>
      <c r="B282" s="1" t="s">
        <v>46</v>
      </c>
      <c r="C282" s="1" t="s">
        <v>48</v>
      </c>
      <c r="D282" s="1">
        <v>47</v>
      </c>
      <c r="E282" s="1" t="s">
        <v>82</v>
      </c>
    </row>
    <row r="283" spans="1:5" ht="15">
      <c r="A283" s="1" t="s">
        <v>93</v>
      </c>
      <c r="B283" s="1" t="s">
        <v>46</v>
      </c>
      <c r="C283" s="1" t="s">
        <v>49</v>
      </c>
      <c r="D283" s="1">
        <v>187</v>
      </c>
      <c r="E283" s="1" t="s">
        <v>82</v>
      </c>
    </row>
    <row r="284" spans="1:5" ht="15">
      <c r="A284" s="1" t="s">
        <v>93</v>
      </c>
      <c r="B284" s="1" t="s">
        <v>46</v>
      </c>
      <c r="C284" s="1" t="s">
        <v>50</v>
      </c>
      <c r="D284" s="1">
        <v>165</v>
      </c>
      <c r="E284" s="1" t="s">
        <v>82</v>
      </c>
    </row>
    <row r="285" spans="1:5" ht="15">
      <c r="A285" s="1" t="s">
        <v>93</v>
      </c>
      <c r="B285" s="1" t="s">
        <v>46</v>
      </c>
      <c r="C285" s="1" t="s">
        <v>51</v>
      </c>
      <c r="D285" s="1">
        <v>38</v>
      </c>
      <c r="E285" s="1" t="s">
        <v>82</v>
      </c>
    </row>
    <row r="286" spans="1:5" ht="15">
      <c r="A286" s="1" t="s">
        <v>93</v>
      </c>
      <c r="B286" s="1" t="s">
        <v>52</v>
      </c>
      <c r="C286" s="1" t="s">
        <v>53</v>
      </c>
      <c r="D286" s="1">
        <v>146</v>
      </c>
      <c r="E286" s="1" t="s">
        <v>82</v>
      </c>
    </row>
    <row r="287" spans="1:5" ht="15">
      <c r="A287" s="1" t="s">
        <v>93</v>
      </c>
      <c r="B287" s="1" t="s">
        <v>52</v>
      </c>
      <c r="C287" s="1" t="s">
        <v>54</v>
      </c>
      <c r="D287" s="1">
        <v>74</v>
      </c>
      <c r="E287" s="1" t="s">
        <v>82</v>
      </c>
    </row>
    <row r="288" spans="1:5" ht="15">
      <c r="A288" s="1" t="s">
        <v>93</v>
      </c>
      <c r="B288" s="1" t="s">
        <v>52</v>
      </c>
      <c r="C288" s="1" t="s">
        <v>55</v>
      </c>
      <c r="D288" s="1">
        <v>90</v>
      </c>
      <c r="E288" s="1" t="s">
        <v>82</v>
      </c>
    </row>
    <row r="289" spans="1:5" ht="15">
      <c r="A289" s="1" t="s">
        <v>93</v>
      </c>
      <c r="B289" s="1" t="s">
        <v>31</v>
      </c>
      <c r="C289" s="1" t="s">
        <v>32</v>
      </c>
      <c r="D289" s="1">
        <v>22</v>
      </c>
      <c r="E289" s="1" t="s">
        <v>82</v>
      </c>
    </row>
    <row r="290" spans="1:5" ht="15">
      <c r="A290" s="1" t="s">
        <v>93</v>
      </c>
      <c r="B290" s="1" t="s">
        <v>31</v>
      </c>
      <c r="C290" s="1" t="s">
        <v>33</v>
      </c>
      <c r="D290" s="1">
        <v>200</v>
      </c>
      <c r="E290" s="1" t="s">
        <v>82</v>
      </c>
    </row>
    <row r="291" spans="1:5" ht="15">
      <c r="A291" s="1" t="s">
        <v>93</v>
      </c>
      <c r="B291" s="1" t="s">
        <v>23</v>
      </c>
      <c r="C291" s="1" t="s">
        <v>24</v>
      </c>
      <c r="D291" s="1">
        <v>93</v>
      </c>
      <c r="E291" s="1" t="s">
        <v>82</v>
      </c>
    </row>
    <row r="292" spans="1:5" ht="15">
      <c r="A292" s="1" t="s">
        <v>93</v>
      </c>
      <c r="B292" s="1" t="s">
        <v>23</v>
      </c>
      <c r="C292" s="1" t="s">
        <v>25</v>
      </c>
      <c r="D292" s="1">
        <v>36</v>
      </c>
      <c r="E292" s="1" t="s">
        <v>82</v>
      </c>
    </row>
    <row r="293" spans="1:5" ht="15">
      <c r="A293" s="1" t="s">
        <v>93</v>
      </c>
      <c r="B293" s="1" t="s">
        <v>23</v>
      </c>
      <c r="C293" s="1" t="s">
        <v>26</v>
      </c>
      <c r="D293" s="1">
        <v>60</v>
      </c>
      <c r="E293" s="1" t="s">
        <v>82</v>
      </c>
    </row>
    <row r="294" spans="1:5" ht="15">
      <c r="A294" s="1" t="s">
        <v>93</v>
      </c>
      <c r="B294" s="1" t="s">
        <v>56</v>
      </c>
      <c r="C294" s="1" t="s">
        <v>57</v>
      </c>
      <c r="D294" s="1">
        <v>47</v>
      </c>
      <c r="E294" s="1" t="s">
        <v>82</v>
      </c>
    </row>
    <row r="295" spans="1:5" ht="15">
      <c r="A295" s="1" t="s">
        <v>93</v>
      </c>
      <c r="B295" s="1" t="s">
        <v>56</v>
      </c>
      <c r="C295" s="1" t="s">
        <v>58</v>
      </c>
      <c r="D295" s="1">
        <v>34</v>
      </c>
      <c r="E295" s="1" t="s">
        <v>82</v>
      </c>
    </row>
    <row r="296" spans="1:5" ht="15">
      <c r="A296" s="1" t="s">
        <v>93</v>
      </c>
      <c r="B296" s="1" t="s">
        <v>56</v>
      </c>
      <c r="C296" s="1" t="s">
        <v>59</v>
      </c>
      <c r="D296" s="1">
        <v>126</v>
      </c>
      <c r="E296" s="1" t="s">
        <v>82</v>
      </c>
    </row>
    <row r="297" spans="1:5" ht="15">
      <c r="A297" s="1" t="s">
        <v>93</v>
      </c>
      <c r="B297" s="1" t="s">
        <v>9</v>
      </c>
      <c r="C297" s="1" t="s">
        <v>9</v>
      </c>
      <c r="D297" s="1">
        <v>324</v>
      </c>
      <c r="E297" s="1" t="s">
        <v>82</v>
      </c>
    </row>
    <row r="298" spans="1:5" ht="15">
      <c r="A298" s="1" t="s">
        <v>94</v>
      </c>
      <c r="B298" s="1" t="s">
        <v>1</v>
      </c>
      <c r="C298" s="1" t="s">
        <v>1</v>
      </c>
      <c r="D298" s="1">
        <v>201</v>
      </c>
      <c r="E298" s="1" t="s">
        <v>95</v>
      </c>
    </row>
    <row r="299" spans="1:5" ht="15">
      <c r="A299" s="1" t="s">
        <v>94</v>
      </c>
      <c r="B299" s="1" t="s">
        <v>16</v>
      </c>
      <c r="C299" s="1" t="s">
        <v>17</v>
      </c>
      <c r="D299" s="1">
        <v>22</v>
      </c>
      <c r="E299" s="1" t="s">
        <v>95</v>
      </c>
    </row>
    <row r="300" spans="1:5" ht="15">
      <c r="A300" s="1" t="s">
        <v>94</v>
      </c>
      <c r="B300" s="1" t="s">
        <v>16</v>
      </c>
      <c r="C300" s="1" t="s">
        <v>18</v>
      </c>
      <c r="D300" s="1">
        <v>28</v>
      </c>
      <c r="E300" s="1" t="s">
        <v>95</v>
      </c>
    </row>
    <row r="301" spans="1:5" ht="15">
      <c r="A301" s="1" t="s">
        <v>94</v>
      </c>
      <c r="B301" s="1" t="s">
        <v>16</v>
      </c>
      <c r="C301" s="1" t="s">
        <v>19</v>
      </c>
      <c r="D301" s="1">
        <v>305</v>
      </c>
      <c r="E301" s="1" t="s">
        <v>95</v>
      </c>
    </row>
    <row r="302" spans="1:5" ht="15">
      <c r="A302" s="1" t="s">
        <v>94</v>
      </c>
      <c r="B302" s="1" t="s">
        <v>16</v>
      </c>
      <c r="C302" s="1" t="s">
        <v>20</v>
      </c>
      <c r="D302" s="1">
        <v>112</v>
      </c>
      <c r="E302" s="1" t="s">
        <v>95</v>
      </c>
    </row>
    <row r="303" spans="1:5" ht="15">
      <c r="A303" s="1" t="s">
        <v>94</v>
      </c>
      <c r="B303" s="1" t="s">
        <v>9</v>
      </c>
      <c r="C303" s="1" t="s">
        <v>9</v>
      </c>
      <c r="D303" s="1">
        <v>26</v>
      </c>
      <c r="E303" s="1" t="s">
        <v>95</v>
      </c>
    </row>
    <row r="304" spans="1:5" ht="15">
      <c r="A304" s="1" t="s">
        <v>96</v>
      </c>
      <c r="B304" s="1" t="s">
        <v>1</v>
      </c>
      <c r="C304" s="1" t="s">
        <v>1</v>
      </c>
      <c r="D304" s="1">
        <v>62</v>
      </c>
      <c r="E304" s="1" t="s">
        <v>63</v>
      </c>
    </row>
    <row r="305" spans="1:5" ht="15">
      <c r="A305" s="1" t="s">
        <v>96</v>
      </c>
      <c r="B305" s="1" t="s">
        <v>56</v>
      </c>
      <c r="C305" s="1" t="s">
        <v>57</v>
      </c>
      <c r="D305" s="1">
        <v>56</v>
      </c>
      <c r="E305" s="1" t="s">
        <v>63</v>
      </c>
    </row>
    <row r="306" spans="1:5" ht="15">
      <c r="A306" s="1" t="s">
        <v>96</v>
      </c>
      <c r="B306" s="1" t="s">
        <v>56</v>
      </c>
      <c r="C306" s="1" t="s">
        <v>58</v>
      </c>
      <c r="D306" s="1">
        <v>26</v>
      </c>
      <c r="E306" s="1" t="s">
        <v>63</v>
      </c>
    </row>
    <row r="307" spans="1:5" ht="15">
      <c r="A307" s="1" t="s">
        <v>96</v>
      </c>
      <c r="B307" s="1" t="s">
        <v>56</v>
      </c>
      <c r="C307" s="1" t="s">
        <v>59</v>
      </c>
      <c r="D307" s="1">
        <v>83</v>
      </c>
      <c r="E307" s="1" t="s">
        <v>63</v>
      </c>
    </row>
    <row r="308" spans="1:5" ht="15">
      <c r="A308" s="1" t="s">
        <v>96</v>
      </c>
      <c r="B308" s="1" t="s">
        <v>9</v>
      </c>
      <c r="C308" s="1" t="s">
        <v>9</v>
      </c>
      <c r="D308" s="1">
        <v>1</v>
      </c>
      <c r="E308" s="1" t="s">
        <v>63</v>
      </c>
    </row>
    <row r="309" spans="1:5" ht="15">
      <c r="A309" s="1" t="s">
        <v>97</v>
      </c>
      <c r="B309" s="1" t="s">
        <v>1</v>
      </c>
      <c r="C309" s="1" t="s">
        <v>1</v>
      </c>
      <c r="D309" s="1">
        <v>6</v>
      </c>
      <c r="E309" s="1" t="s">
        <v>15</v>
      </c>
    </row>
    <row r="310" spans="1:5" ht="15">
      <c r="A310" s="1" t="s">
        <v>97</v>
      </c>
      <c r="B310" s="1" t="s">
        <v>16</v>
      </c>
      <c r="C310" s="1" t="s">
        <v>17</v>
      </c>
      <c r="D310" s="1">
        <v>0</v>
      </c>
      <c r="E310" s="1" t="s">
        <v>15</v>
      </c>
    </row>
    <row r="311" spans="1:5" ht="15">
      <c r="A311" s="1" t="s">
        <v>97</v>
      </c>
      <c r="B311" s="1" t="s">
        <v>16</v>
      </c>
      <c r="C311" s="1" t="s">
        <v>18</v>
      </c>
      <c r="D311" s="1">
        <v>6</v>
      </c>
      <c r="E311" s="1" t="s">
        <v>15</v>
      </c>
    </row>
    <row r="312" spans="1:5" ht="15">
      <c r="A312" s="1" t="s">
        <v>97</v>
      </c>
      <c r="B312" s="1" t="s">
        <v>16</v>
      </c>
      <c r="C312" s="1" t="s">
        <v>19</v>
      </c>
      <c r="D312" s="1">
        <v>17</v>
      </c>
      <c r="E312" s="1" t="s">
        <v>15</v>
      </c>
    </row>
    <row r="313" spans="1:5" ht="15">
      <c r="A313" s="1" t="s">
        <v>97</v>
      </c>
      <c r="B313" s="1" t="s">
        <v>16</v>
      </c>
      <c r="C313" s="1" t="s">
        <v>20</v>
      </c>
      <c r="D313" s="1">
        <v>5</v>
      </c>
      <c r="E313" s="1" t="s">
        <v>15</v>
      </c>
    </row>
    <row r="314" spans="1:5" ht="15">
      <c r="A314" s="1" t="s">
        <v>97</v>
      </c>
      <c r="B314" s="1" t="s">
        <v>9</v>
      </c>
      <c r="C314" s="1" t="s">
        <v>9</v>
      </c>
      <c r="D314" s="1">
        <v>0</v>
      </c>
      <c r="E314" s="1" t="s">
        <v>15</v>
      </c>
    </row>
    <row r="315" spans="1:5" ht="15">
      <c r="A315" s="1" t="s">
        <v>98</v>
      </c>
      <c r="B315" s="1" t="s">
        <v>1</v>
      </c>
      <c r="C315" s="1" t="s">
        <v>1</v>
      </c>
      <c r="D315" s="1">
        <v>102</v>
      </c>
      <c r="E315" s="1" t="s">
        <v>28</v>
      </c>
    </row>
    <row r="316" spans="1:5" ht="15">
      <c r="A316" s="1" t="s">
        <v>98</v>
      </c>
      <c r="B316" s="1" t="s">
        <v>23</v>
      </c>
      <c r="C316" s="1" t="s">
        <v>24</v>
      </c>
      <c r="D316" s="1">
        <v>60</v>
      </c>
      <c r="E316" s="1" t="s">
        <v>28</v>
      </c>
    </row>
    <row r="317" spans="1:5" ht="15">
      <c r="A317" s="1" t="s">
        <v>98</v>
      </c>
      <c r="B317" s="1" t="s">
        <v>23</v>
      </c>
      <c r="C317" s="1" t="s">
        <v>25</v>
      </c>
      <c r="D317" s="1">
        <v>42</v>
      </c>
      <c r="E317" s="1" t="s">
        <v>28</v>
      </c>
    </row>
    <row r="318" spans="1:5" ht="15">
      <c r="A318" s="1" t="s">
        <v>98</v>
      </c>
      <c r="B318" s="1" t="s">
        <v>23</v>
      </c>
      <c r="C318" s="1" t="s">
        <v>26</v>
      </c>
      <c r="D318" s="1">
        <v>54</v>
      </c>
      <c r="E318" s="1" t="s">
        <v>28</v>
      </c>
    </row>
    <row r="319" spans="1:5" ht="15">
      <c r="A319" s="1" t="s">
        <v>98</v>
      </c>
      <c r="B319" s="1" t="s">
        <v>9</v>
      </c>
      <c r="C319" s="1" t="s">
        <v>9</v>
      </c>
      <c r="D319" s="1">
        <v>1</v>
      </c>
      <c r="E319" s="1" t="s">
        <v>28</v>
      </c>
    </row>
    <row r="320" spans="1:5" ht="15">
      <c r="A320" s="1" t="s">
        <v>99</v>
      </c>
      <c r="B320" s="1" t="s">
        <v>1</v>
      </c>
      <c r="C320" s="1" t="s">
        <v>1</v>
      </c>
      <c r="D320" s="1">
        <v>178</v>
      </c>
      <c r="E320" s="1" t="s">
        <v>95</v>
      </c>
    </row>
    <row r="321" spans="1:5" ht="15">
      <c r="A321" s="1" t="s">
        <v>99</v>
      </c>
      <c r="B321" s="1" t="s">
        <v>16</v>
      </c>
      <c r="C321" s="1" t="s">
        <v>17</v>
      </c>
      <c r="D321" s="1">
        <v>20</v>
      </c>
      <c r="E321" s="1" t="s">
        <v>95</v>
      </c>
    </row>
    <row r="322" spans="1:5" ht="15">
      <c r="A322" s="1" t="s">
        <v>99</v>
      </c>
      <c r="B322" s="1" t="s">
        <v>16</v>
      </c>
      <c r="C322" s="1" t="s">
        <v>18</v>
      </c>
      <c r="D322" s="1">
        <v>56</v>
      </c>
      <c r="E322" s="1" t="s">
        <v>95</v>
      </c>
    </row>
    <row r="323" spans="1:5" ht="15">
      <c r="A323" s="1" t="s">
        <v>99</v>
      </c>
      <c r="B323" s="1" t="s">
        <v>16</v>
      </c>
      <c r="C323" s="1" t="s">
        <v>19</v>
      </c>
      <c r="D323" s="1">
        <v>488</v>
      </c>
      <c r="E323" s="1" t="s">
        <v>95</v>
      </c>
    </row>
    <row r="324" spans="1:5" ht="15">
      <c r="A324" s="1" t="s">
        <v>99</v>
      </c>
      <c r="B324" s="1" t="s">
        <v>16</v>
      </c>
      <c r="C324" s="1" t="s">
        <v>20</v>
      </c>
      <c r="D324" s="1">
        <v>136</v>
      </c>
      <c r="E324" s="1" t="s">
        <v>95</v>
      </c>
    </row>
    <row r="325" spans="1:5" ht="15">
      <c r="A325" s="1" t="s">
        <v>99</v>
      </c>
      <c r="B325" s="1" t="s">
        <v>9</v>
      </c>
      <c r="C325" s="1" t="s">
        <v>9</v>
      </c>
      <c r="D325" s="1">
        <v>30</v>
      </c>
      <c r="E325" s="1" t="s">
        <v>95</v>
      </c>
    </row>
    <row r="326" spans="1:5" ht="15">
      <c r="A326" s="1" t="s">
        <v>100</v>
      </c>
      <c r="B326" s="1" t="s">
        <v>1</v>
      </c>
      <c r="C326" s="1" t="s">
        <v>1</v>
      </c>
      <c r="D326" s="1">
        <v>106</v>
      </c>
      <c r="E326" s="1" t="s">
        <v>67</v>
      </c>
    </row>
    <row r="327" spans="1:5" ht="15">
      <c r="A327" s="1" t="s">
        <v>100</v>
      </c>
      <c r="B327" s="1" t="s">
        <v>37</v>
      </c>
      <c r="C327" s="1" t="s">
        <v>38</v>
      </c>
      <c r="D327" s="1">
        <v>50</v>
      </c>
      <c r="E327" s="1" t="s">
        <v>67</v>
      </c>
    </row>
    <row r="328" spans="1:5" ht="15">
      <c r="A328" s="1" t="s">
        <v>100</v>
      </c>
      <c r="B328" s="1" t="s">
        <v>37</v>
      </c>
      <c r="C328" s="1" t="s">
        <v>39</v>
      </c>
      <c r="D328" s="1">
        <v>143</v>
      </c>
      <c r="E328" s="1" t="s">
        <v>67</v>
      </c>
    </row>
    <row r="329" spans="1:5" ht="15">
      <c r="A329" s="1" t="s">
        <v>100</v>
      </c>
      <c r="B329" s="1" t="s">
        <v>37</v>
      </c>
      <c r="C329" s="1" t="s">
        <v>40</v>
      </c>
      <c r="D329" s="1">
        <v>233</v>
      </c>
      <c r="E329" s="1" t="s">
        <v>67</v>
      </c>
    </row>
    <row r="330" spans="1:5" ht="15">
      <c r="A330" s="1" t="s">
        <v>100</v>
      </c>
      <c r="B330" s="1" t="s">
        <v>37</v>
      </c>
      <c r="C330" s="1" t="s">
        <v>41</v>
      </c>
      <c r="D330" s="1">
        <v>73</v>
      </c>
      <c r="E330" s="1" t="s">
        <v>67</v>
      </c>
    </row>
    <row r="331" spans="1:5" ht="15">
      <c r="A331" s="1" t="s">
        <v>100</v>
      </c>
      <c r="B331" s="1" t="s">
        <v>9</v>
      </c>
      <c r="C331" s="1" t="s">
        <v>9</v>
      </c>
      <c r="D331" s="1">
        <v>10</v>
      </c>
      <c r="E331" s="1" t="s">
        <v>67</v>
      </c>
    </row>
    <row r="332" spans="1:5" ht="15">
      <c r="A332" s="1" t="s">
        <v>101</v>
      </c>
      <c r="B332" s="1" t="s">
        <v>1</v>
      </c>
      <c r="C332" s="1" t="s">
        <v>1</v>
      </c>
      <c r="D332" s="1">
        <v>676</v>
      </c>
      <c r="E332" s="1" t="s">
        <v>74</v>
      </c>
    </row>
    <row r="333" spans="1:5" ht="15">
      <c r="A333" s="1" t="s">
        <v>101</v>
      </c>
      <c r="B333" s="1" t="s">
        <v>36</v>
      </c>
      <c r="C333" s="1" t="s">
        <v>36</v>
      </c>
      <c r="D333" s="1">
        <v>0</v>
      </c>
      <c r="E333" s="1" t="s">
        <v>74</v>
      </c>
    </row>
    <row r="334" spans="1:5" ht="15">
      <c r="A334" s="1" t="s">
        <v>101</v>
      </c>
      <c r="B334" s="1" t="s">
        <v>9</v>
      </c>
      <c r="C334" s="1" t="s">
        <v>9</v>
      </c>
      <c r="D334" s="1">
        <v>14</v>
      </c>
      <c r="E334" s="1" t="s">
        <v>74</v>
      </c>
    </row>
    <row r="335" spans="1:5" ht="15">
      <c r="A335" s="1" t="s">
        <v>102</v>
      </c>
      <c r="B335" s="1" t="s">
        <v>1</v>
      </c>
      <c r="C335" s="1" t="s">
        <v>1</v>
      </c>
      <c r="D335" s="1">
        <v>1565</v>
      </c>
      <c r="E335" s="1" t="s">
        <v>35</v>
      </c>
    </row>
    <row r="336" spans="1:5" ht="15">
      <c r="A336" s="1" t="s">
        <v>102</v>
      </c>
      <c r="B336" s="1" t="s">
        <v>36</v>
      </c>
      <c r="C336" s="1" t="s">
        <v>36</v>
      </c>
      <c r="D336" s="1">
        <v>0</v>
      </c>
      <c r="E336" s="1" t="s">
        <v>35</v>
      </c>
    </row>
    <row r="337" spans="1:5" ht="15">
      <c r="A337" s="1" t="s">
        <v>102</v>
      </c>
      <c r="B337" s="1" t="s">
        <v>3</v>
      </c>
      <c r="C337" s="1" t="s">
        <v>4</v>
      </c>
      <c r="D337" s="1">
        <v>84</v>
      </c>
      <c r="E337" s="1" t="s">
        <v>35</v>
      </c>
    </row>
    <row r="338" spans="1:5" ht="15">
      <c r="A338" s="1" t="s">
        <v>102</v>
      </c>
      <c r="B338" s="1" t="s">
        <v>3</v>
      </c>
      <c r="C338" s="1" t="s">
        <v>5</v>
      </c>
      <c r="D338" s="1">
        <v>178</v>
      </c>
      <c r="E338" s="1" t="s">
        <v>35</v>
      </c>
    </row>
    <row r="339" spans="1:5" ht="15">
      <c r="A339" s="1" t="s">
        <v>102</v>
      </c>
      <c r="B339" s="1" t="s">
        <v>3</v>
      </c>
      <c r="C339" s="1" t="s">
        <v>6</v>
      </c>
      <c r="D339" s="1">
        <v>105</v>
      </c>
      <c r="E339" s="1" t="s">
        <v>35</v>
      </c>
    </row>
    <row r="340" spans="1:5" ht="15">
      <c r="A340" s="1" t="s">
        <v>102</v>
      </c>
      <c r="B340" s="1" t="s">
        <v>3</v>
      </c>
      <c r="C340" s="1" t="s">
        <v>7</v>
      </c>
      <c r="D340" s="1">
        <v>69</v>
      </c>
      <c r="E340" s="1" t="s">
        <v>35</v>
      </c>
    </row>
    <row r="341" spans="1:5" ht="15">
      <c r="A341" s="1" t="s">
        <v>102</v>
      </c>
      <c r="B341" s="1" t="s">
        <v>3</v>
      </c>
      <c r="C341" s="1" t="s">
        <v>8</v>
      </c>
      <c r="D341" s="1">
        <v>423</v>
      </c>
      <c r="E341" s="1" t="s">
        <v>35</v>
      </c>
    </row>
    <row r="342" spans="1:5" ht="15">
      <c r="A342" s="1" t="s">
        <v>102</v>
      </c>
      <c r="B342" s="1" t="s">
        <v>16</v>
      </c>
      <c r="C342" s="1" t="s">
        <v>17</v>
      </c>
      <c r="D342" s="1">
        <v>15</v>
      </c>
      <c r="E342" s="1" t="s">
        <v>35</v>
      </c>
    </row>
    <row r="343" spans="1:5" ht="15">
      <c r="A343" s="1" t="s">
        <v>102</v>
      </c>
      <c r="B343" s="1" t="s">
        <v>16</v>
      </c>
      <c r="C343" s="1" t="s">
        <v>18</v>
      </c>
      <c r="D343" s="1">
        <v>56</v>
      </c>
      <c r="E343" s="1" t="s">
        <v>35</v>
      </c>
    </row>
    <row r="344" spans="1:5" ht="15">
      <c r="A344" s="1" t="s">
        <v>102</v>
      </c>
      <c r="B344" s="1" t="s">
        <v>16</v>
      </c>
      <c r="C344" s="1" t="s">
        <v>19</v>
      </c>
      <c r="D344" s="1">
        <v>481</v>
      </c>
      <c r="E344" s="1" t="s">
        <v>35</v>
      </c>
    </row>
    <row r="345" spans="1:5" ht="15">
      <c r="A345" s="1" t="s">
        <v>102</v>
      </c>
      <c r="B345" s="1" t="s">
        <v>16</v>
      </c>
      <c r="C345" s="1" t="s">
        <v>20</v>
      </c>
      <c r="D345" s="1">
        <v>138</v>
      </c>
      <c r="E345" s="1" t="s">
        <v>35</v>
      </c>
    </row>
    <row r="346" spans="1:5" ht="15">
      <c r="A346" s="1" t="s">
        <v>102</v>
      </c>
      <c r="B346" s="1" t="s">
        <v>37</v>
      </c>
      <c r="C346" s="1" t="s">
        <v>38</v>
      </c>
      <c r="D346" s="1">
        <v>54</v>
      </c>
      <c r="E346" s="1" t="s">
        <v>35</v>
      </c>
    </row>
    <row r="347" spans="1:5" ht="15">
      <c r="A347" s="1" t="s">
        <v>102</v>
      </c>
      <c r="B347" s="1" t="s">
        <v>37</v>
      </c>
      <c r="C347" s="1" t="s">
        <v>39</v>
      </c>
      <c r="D347" s="1">
        <v>161</v>
      </c>
      <c r="E347" s="1" t="s">
        <v>35</v>
      </c>
    </row>
    <row r="348" spans="1:5" ht="15">
      <c r="A348" s="1" t="s">
        <v>102</v>
      </c>
      <c r="B348" s="1" t="s">
        <v>37</v>
      </c>
      <c r="C348" s="1" t="s">
        <v>40</v>
      </c>
      <c r="D348" s="1">
        <v>129</v>
      </c>
      <c r="E348" s="1" t="s">
        <v>35</v>
      </c>
    </row>
    <row r="349" spans="1:5" ht="15">
      <c r="A349" s="1" t="s">
        <v>102</v>
      </c>
      <c r="B349" s="1" t="s">
        <v>37</v>
      </c>
      <c r="C349" s="1" t="s">
        <v>41</v>
      </c>
      <c r="D349" s="1">
        <v>127</v>
      </c>
      <c r="E349" s="1" t="s">
        <v>35</v>
      </c>
    </row>
    <row r="350" spans="1:5" ht="15">
      <c r="A350" s="1" t="s">
        <v>102</v>
      </c>
      <c r="B350" s="1" t="s">
        <v>42</v>
      </c>
      <c r="C350" s="1" t="s">
        <v>43</v>
      </c>
      <c r="D350" s="1">
        <v>150</v>
      </c>
      <c r="E350" s="1" t="s">
        <v>35</v>
      </c>
    </row>
    <row r="351" spans="1:5" ht="15">
      <c r="A351" s="1" t="s">
        <v>102</v>
      </c>
      <c r="B351" s="1" t="s">
        <v>42</v>
      </c>
      <c r="C351" s="1" t="s">
        <v>44</v>
      </c>
      <c r="D351" s="1">
        <v>29</v>
      </c>
      <c r="E351" s="1" t="s">
        <v>35</v>
      </c>
    </row>
    <row r="352" spans="1:5" ht="15">
      <c r="A352" s="1" t="s">
        <v>102</v>
      </c>
      <c r="B352" s="1" t="s">
        <v>42</v>
      </c>
      <c r="C352" s="1" t="s">
        <v>45</v>
      </c>
      <c r="D352" s="1">
        <v>64</v>
      </c>
      <c r="E352" s="1" t="s">
        <v>35</v>
      </c>
    </row>
    <row r="353" spans="1:5" ht="15">
      <c r="A353" s="1" t="s">
        <v>102</v>
      </c>
      <c r="B353" s="1" t="s">
        <v>46</v>
      </c>
      <c r="C353" s="1" t="s">
        <v>47</v>
      </c>
      <c r="D353" s="1">
        <v>17</v>
      </c>
      <c r="E353" s="1" t="s">
        <v>35</v>
      </c>
    </row>
    <row r="354" spans="1:5" ht="15">
      <c r="A354" s="1" t="s">
        <v>102</v>
      </c>
      <c r="B354" s="1" t="s">
        <v>46</v>
      </c>
      <c r="C354" s="1" t="s">
        <v>48</v>
      </c>
      <c r="D354" s="1">
        <v>51</v>
      </c>
      <c r="E354" s="1" t="s">
        <v>35</v>
      </c>
    </row>
    <row r="355" spans="1:5" ht="15">
      <c r="A355" s="1" t="s">
        <v>102</v>
      </c>
      <c r="B355" s="1" t="s">
        <v>46</v>
      </c>
      <c r="C355" s="1" t="s">
        <v>49</v>
      </c>
      <c r="D355" s="1">
        <v>201</v>
      </c>
      <c r="E355" s="1" t="s">
        <v>35</v>
      </c>
    </row>
    <row r="356" spans="1:5" ht="15">
      <c r="A356" s="1" t="s">
        <v>102</v>
      </c>
      <c r="B356" s="1" t="s">
        <v>46</v>
      </c>
      <c r="C356" s="1" t="s">
        <v>50</v>
      </c>
      <c r="D356" s="1">
        <v>179</v>
      </c>
      <c r="E356" s="1" t="s">
        <v>35</v>
      </c>
    </row>
    <row r="357" spans="1:5" ht="15">
      <c r="A357" s="1" t="s">
        <v>102</v>
      </c>
      <c r="B357" s="1" t="s">
        <v>46</v>
      </c>
      <c r="C357" s="1" t="s">
        <v>51</v>
      </c>
      <c r="D357" s="1">
        <v>45</v>
      </c>
      <c r="E357" s="1" t="s">
        <v>35</v>
      </c>
    </row>
    <row r="358" spans="1:5" ht="15">
      <c r="A358" s="1" t="s">
        <v>102</v>
      </c>
      <c r="B358" s="1" t="s">
        <v>52</v>
      </c>
      <c r="C358" s="1" t="s">
        <v>53</v>
      </c>
      <c r="D358" s="1">
        <v>153</v>
      </c>
      <c r="E358" s="1" t="s">
        <v>35</v>
      </c>
    </row>
    <row r="359" spans="1:5" ht="15">
      <c r="A359" s="1" t="s">
        <v>102</v>
      </c>
      <c r="B359" s="1" t="s">
        <v>52</v>
      </c>
      <c r="C359" s="1" t="s">
        <v>54</v>
      </c>
      <c r="D359" s="1">
        <v>75</v>
      </c>
      <c r="E359" s="1" t="s">
        <v>35</v>
      </c>
    </row>
    <row r="360" spans="1:5" ht="15">
      <c r="A360" s="1" t="s">
        <v>102</v>
      </c>
      <c r="B360" s="1" t="s">
        <v>52</v>
      </c>
      <c r="C360" s="1" t="s">
        <v>55</v>
      </c>
      <c r="D360" s="1">
        <v>87</v>
      </c>
      <c r="E360" s="1" t="s">
        <v>35</v>
      </c>
    </row>
    <row r="361" spans="1:5" ht="15">
      <c r="A361" s="1" t="s">
        <v>102</v>
      </c>
      <c r="B361" s="1" t="s">
        <v>31</v>
      </c>
      <c r="C361" s="1" t="s">
        <v>32</v>
      </c>
      <c r="D361" s="1">
        <v>19</v>
      </c>
      <c r="E361" s="1" t="s">
        <v>35</v>
      </c>
    </row>
    <row r="362" spans="1:5" ht="15">
      <c r="A362" s="1" t="s">
        <v>102</v>
      </c>
      <c r="B362" s="1" t="s">
        <v>31</v>
      </c>
      <c r="C362" s="1" t="s">
        <v>33</v>
      </c>
      <c r="D362" s="1">
        <v>209</v>
      </c>
      <c r="E362" s="1" t="s">
        <v>35</v>
      </c>
    </row>
    <row r="363" spans="1:5" ht="15">
      <c r="A363" s="1" t="s">
        <v>102</v>
      </c>
      <c r="B363" s="1" t="s">
        <v>23</v>
      </c>
      <c r="C363" s="1" t="s">
        <v>24</v>
      </c>
      <c r="D363" s="1">
        <v>91</v>
      </c>
      <c r="E363" s="1" t="s">
        <v>35</v>
      </c>
    </row>
    <row r="364" spans="1:5" ht="15">
      <c r="A364" s="1" t="s">
        <v>102</v>
      </c>
      <c r="B364" s="1" t="s">
        <v>23</v>
      </c>
      <c r="C364" s="1" t="s">
        <v>25</v>
      </c>
      <c r="D364" s="1">
        <v>34</v>
      </c>
      <c r="E364" s="1" t="s">
        <v>35</v>
      </c>
    </row>
    <row r="365" spans="1:5" ht="15">
      <c r="A365" s="1" t="s">
        <v>102</v>
      </c>
      <c r="B365" s="1" t="s">
        <v>23</v>
      </c>
      <c r="C365" s="1" t="s">
        <v>26</v>
      </c>
      <c r="D365" s="1">
        <v>59</v>
      </c>
      <c r="E365" s="1" t="s">
        <v>35</v>
      </c>
    </row>
    <row r="366" spans="1:5" ht="15">
      <c r="A366" s="1" t="s">
        <v>102</v>
      </c>
      <c r="B366" s="1" t="s">
        <v>56</v>
      </c>
      <c r="C366" s="1" t="s">
        <v>57</v>
      </c>
      <c r="D366" s="1">
        <v>54</v>
      </c>
      <c r="E366" s="1" t="s">
        <v>35</v>
      </c>
    </row>
    <row r="367" spans="1:5" ht="15">
      <c r="A367" s="1" t="s">
        <v>102</v>
      </c>
      <c r="B367" s="1" t="s">
        <v>56</v>
      </c>
      <c r="C367" s="1" t="s">
        <v>58</v>
      </c>
      <c r="D367" s="1">
        <v>33</v>
      </c>
      <c r="E367" s="1" t="s">
        <v>35</v>
      </c>
    </row>
    <row r="368" spans="1:5" ht="15">
      <c r="A368" s="1" t="s">
        <v>102</v>
      </c>
      <c r="B368" s="1" t="s">
        <v>56</v>
      </c>
      <c r="C368" s="1" t="s">
        <v>59</v>
      </c>
      <c r="D368" s="1">
        <v>135</v>
      </c>
      <c r="E368" s="1" t="s">
        <v>35</v>
      </c>
    </row>
    <row r="369" spans="1:5" ht="15">
      <c r="A369" s="1" t="s">
        <v>102</v>
      </c>
      <c r="B369" s="1" t="s">
        <v>9</v>
      </c>
      <c r="C369" s="1" t="s">
        <v>9</v>
      </c>
      <c r="D369" s="1">
        <v>405</v>
      </c>
      <c r="E369" s="1" t="s">
        <v>35</v>
      </c>
    </row>
    <row r="370" spans="1:5" ht="15">
      <c r="A370" s="1" t="s">
        <v>103</v>
      </c>
      <c r="B370" s="1" t="s">
        <v>1</v>
      </c>
      <c r="C370" s="1" t="s">
        <v>1</v>
      </c>
      <c r="D370" s="1">
        <v>140</v>
      </c>
      <c r="E370" s="1" t="s">
        <v>22</v>
      </c>
    </row>
    <row r="371" spans="1:5" ht="15">
      <c r="A371" s="1" t="s">
        <v>103</v>
      </c>
      <c r="B371" s="1" t="s">
        <v>23</v>
      </c>
      <c r="C371" s="1" t="s">
        <v>24</v>
      </c>
      <c r="D371" s="1">
        <v>73</v>
      </c>
      <c r="E371" s="1" t="s">
        <v>22</v>
      </c>
    </row>
    <row r="372" spans="1:5" ht="15">
      <c r="A372" s="1" t="s">
        <v>103</v>
      </c>
      <c r="B372" s="1" t="s">
        <v>23</v>
      </c>
      <c r="C372" s="1" t="s">
        <v>25</v>
      </c>
      <c r="D372" s="1">
        <v>44</v>
      </c>
      <c r="E372" s="1" t="s">
        <v>22</v>
      </c>
    </row>
    <row r="373" spans="1:5" ht="15">
      <c r="A373" s="1" t="s">
        <v>103</v>
      </c>
      <c r="B373" s="1" t="s">
        <v>23</v>
      </c>
      <c r="C373" s="1" t="s">
        <v>26</v>
      </c>
      <c r="D373" s="1">
        <v>64</v>
      </c>
      <c r="E373" s="1" t="s">
        <v>22</v>
      </c>
    </row>
    <row r="374" spans="1:5" ht="15">
      <c r="A374" s="1" t="s">
        <v>103</v>
      </c>
      <c r="B374" s="1" t="s">
        <v>9</v>
      </c>
      <c r="C374" s="1" t="s">
        <v>9</v>
      </c>
      <c r="D374" s="1">
        <v>2</v>
      </c>
      <c r="E374" s="1" t="s">
        <v>22</v>
      </c>
    </row>
    <row r="375" spans="1:5" ht="15">
      <c r="A375" s="1" t="s">
        <v>104</v>
      </c>
      <c r="B375" s="1" t="s">
        <v>1</v>
      </c>
      <c r="C375" s="1" t="s">
        <v>1</v>
      </c>
      <c r="D375" s="1">
        <v>18</v>
      </c>
      <c r="E375" s="1" t="s">
        <v>61</v>
      </c>
    </row>
    <row r="376" spans="1:5" ht="15">
      <c r="A376" s="1" t="s">
        <v>104</v>
      </c>
      <c r="B376" s="1" t="s">
        <v>52</v>
      </c>
      <c r="C376" s="1" t="s">
        <v>53</v>
      </c>
      <c r="D376" s="1">
        <v>120</v>
      </c>
      <c r="E376" s="1" t="s">
        <v>61</v>
      </c>
    </row>
    <row r="377" spans="1:5" ht="15">
      <c r="A377" s="1" t="s">
        <v>104</v>
      </c>
      <c r="B377" s="1" t="s">
        <v>52</v>
      </c>
      <c r="C377" s="1" t="s">
        <v>54</v>
      </c>
      <c r="D377" s="1">
        <v>64</v>
      </c>
      <c r="E377" s="1" t="s">
        <v>61</v>
      </c>
    </row>
    <row r="378" spans="1:5" ht="15">
      <c r="A378" s="1" t="s">
        <v>104</v>
      </c>
      <c r="B378" s="1" t="s">
        <v>52</v>
      </c>
      <c r="C378" s="1" t="s">
        <v>55</v>
      </c>
      <c r="D378" s="1">
        <v>41</v>
      </c>
      <c r="E378" s="1" t="s">
        <v>61</v>
      </c>
    </row>
    <row r="379" spans="1:5" ht="15">
      <c r="A379" s="1" t="s">
        <v>104</v>
      </c>
      <c r="B379" s="1" t="s">
        <v>9</v>
      </c>
      <c r="C379" s="1" t="s">
        <v>9</v>
      </c>
      <c r="D379" s="1">
        <v>7</v>
      </c>
      <c r="E379" s="1" t="s">
        <v>61</v>
      </c>
    </row>
    <row r="380" spans="1:5" ht="15">
      <c r="A380" s="1" t="s">
        <v>105</v>
      </c>
      <c r="B380" s="1" t="s">
        <v>1</v>
      </c>
      <c r="C380" s="1" t="s">
        <v>1</v>
      </c>
      <c r="D380" s="1">
        <v>9</v>
      </c>
      <c r="E380" s="1" t="s">
        <v>72</v>
      </c>
    </row>
    <row r="381" spans="1:5" ht="15">
      <c r="A381" s="1" t="s">
        <v>105</v>
      </c>
      <c r="B381" s="1" t="s">
        <v>46</v>
      </c>
      <c r="C381" s="1" t="s">
        <v>47</v>
      </c>
      <c r="D381" s="1">
        <v>1</v>
      </c>
      <c r="E381" s="1" t="s">
        <v>72</v>
      </c>
    </row>
    <row r="382" spans="1:5" ht="15">
      <c r="A382" s="1" t="s">
        <v>105</v>
      </c>
      <c r="B382" s="1" t="s">
        <v>46</v>
      </c>
      <c r="C382" s="1" t="s">
        <v>48</v>
      </c>
      <c r="D382" s="1">
        <v>4</v>
      </c>
      <c r="E382" s="1" t="s">
        <v>72</v>
      </c>
    </row>
    <row r="383" spans="1:5" ht="15">
      <c r="A383" s="1" t="s">
        <v>105</v>
      </c>
      <c r="B383" s="1" t="s">
        <v>46</v>
      </c>
      <c r="C383" s="1" t="s">
        <v>49</v>
      </c>
      <c r="D383" s="1">
        <v>8</v>
      </c>
      <c r="E383" s="1" t="s">
        <v>72</v>
      </c>
    </row>
    <row r="384" spans="1:5" ht="15">
      <c r="A384" s="1" t="s">
        <v>105</v>
      </c>
      <c r="B384" s="1" t="s">
        <v>46</v>
      </c>
      <c r="C384" s="1" t="s">
        <v>50</v>
      </c>
      <c r="D384" s="1">
        <v>56</v>
      </c>
      <c r="E384" s="1" t="s">
        <v>72</v>
      </c>
    </row>
    <row r="385" spans="1:5" ht="15">
      <c r="A385" s="1" t="s">
        <v>105</v>
      </c>
      <c r="B385" s="1" t="s">
        <v>46</v>
      </c>
      <c r="C385" s="1" t="s">
        <v>51</v>
      </c>
      <c r="D385" s="1">
        <v>9</v>
      </c>
      <c r="E385" s="1" t="s">
        <v>72</v>
      </c>
    </row>
    <row r="386" spans="1:5" ht="15">
      <c r="A386" s="1" t="s">
        <v>105</v>
      </c>
      <c r="B386" s="1" t="s">
        <v>9</v>
      </c>
      <c r="C386" s="1" t="s">
        <v>9</v>
      </c>
      <c r="D386" s="1">
        <v>1</v>
      </c>
      <c r="E386" s="1" t="s">
        <v>72</v>
      </c>
    </row>
    <row r="387" spans="1:5" ht="15">
      <c r="A387" s="1" t="s">
        <v>106</v>
      </c>
      <c r="B387" s="1" t="s">
        <v>1</v>
      </c>
      <c r="C387" s="1" t="s">
        <v>1</v>
      </c>
      <c r="D387" s="1">
        <v>694</v>
      </c>
      <c r="E387" s="1" t="s">
        <v>84</v>
      </c>
    </row>
    <row r="388" spans="1:5" ht="15">
      <c r="A388" s="1" t="s">
        <v>106</v>
      </c>
      <c r="B388" s="1" t="s">
        <v>36</v>
      </c>
      <c r="C388" s="1" t="s">
        <v>36</v>
      </c>
      <c r="D388" s="1">
        <v>0</v>
      </c>
      <c r="E388" s="1" t="s">
        <v>84</v>
      </c>
    </row>
    <row r="389" spans="1:5" ht="15">
      <c r="A389" s="1" t="s">
        <v>106</v>
      </c>
      <c r="B389" s="1" t="s">
        <v>9</v>
      </c>
      <c r="C389" s="1" t="s">
        <v>9</v>
      </c>
      <c r="D389" s="1">
        <v>24</v>
      </c>
      <c r="E389" s="1" t="s">
        <v>84</v>
      </c>
    </row>
    <row r="390" spans="1:5" ht="15">
      <c r="A390" s="1" t="s">
        <v>107</v>
      </c>
      <c r="B390" s="1" t="s">
        <v>1</v>
      </c>
      <c r="C390" s="1" t="s">
        <v>1</v>
      </c>
      <c r="D390" s="1">
        <v>35</v>
      </c>
      <c r="E390" s="1" t="s">
        <v>30</v>
      </c>
    </row>
    <row r="391" spans="1:5" ht="15">
      <c r="A391" s="1" t="s">
        <v>107</v>
      </c>
      <c r="B391" s="1" t="s">
        <v>31</v>
      </c>
      <c r="C391" s="1" t="s">
        <v>32</v>
      </c>
      <c r="D391" s="1">
        <v>17</v>
      </c>
      <c r="E391" s="1" t="s">
        <v>30</v>
      </c>
    </row>
    <row r="392" spans="1:5" ht="15">
      <c r="A392" s="1" t="s">
        <v>107</v>
      </c>
      <c r="B392" s="1" t="s">
        <v>31</v>
      </c>
      <c r="C392" s="1" t="s">
        <v>33</v>
      </c>
      <c r="D392" s="1">
        <v>183</v>
      </c>
      <c r="E392" s="1" t="s">
        <v>30</v>
      </c>
    </row>
    <row r="393" spans="1:5" ht="15">
      <c r="A393" s="1" t="s">
        <v>107</v>
      </c>
      <c r="B393" s="1" t="s">
        <v>9</v>
      </c>
      <c r="C393" s="1" t="s">
        <v>9</v>
      </c>
      <c r="D393" s="1">
        <v>2</v>
      </c>
      <c r="E393" s="1" t="s">
        <v>30</v>
      </c>
    </row>
    <row r="394" spans="1:5" ht="15">
      <c r="A394" s="1" t="s">
        <v>108</v>
      </c>
      <c r="B394" s="1" t="s">
        <v>1</v>
      </c>
      <c r="C394" s="1" t="s">
        <v>1</v>
      </c>
      <c r="D394" s="1">
        <v>319</v>
      </c>
      <c r="E394" s="1" t="s">
        <v>2</v>
      </c>
    </row>
    <row r="395" spans="1:5" ht="15">
      <c r="A395" s="1" t="s">
        <v>108</v>
      </c>
      <c r="B395" s="1" t="s">
        <v>3</v>
      </c>
      <c r="C395" s="1" t="s">
        <v>4</v>
      </c>
      <c r="D395" s="1">
        <v>43</v>
      </c>
      <c r="E395" s="1" t="s">
        <v>2</v>
      </c>
    </row>
    <row r="396" spans="1:5" ht="15">
      <c r="A396" s="1" t="s">
        <v>108</v>
      </c>
      <c r="B396" s="1" t="s">
        <v>3</v>
      </c>
      <c r="C396" s="1" t="s">
        <v>5</v>
      </c>
      <c r="D396" s="1">
        <v>164</v>
      </c>
      <c r="E396" s="1" t="s">
        <v>2</v>
      </c>
    </row>
    <row r="397" spans="1:5" ht="15">
      <c r="A397" s="1" t="s">
        <v>108</v>
      </c>
      <c r="B397" s="1" t="s">
        <v>3</v>
      </c>
      <c r="C397" s="1" t="s">
        <v>6</v>
      </c>
      <c r="D397" s="1">
        <v>73</v>
      </c>
      <c r="E397" s="1" t="s">
        <v>2</v>
      </c>
    </row>
    <row r="398" spans="1:5" ht="15">
      <c r="A398" s="1" t="s">
        <v>108</v>
      </c>
      <c r="B398" s="1" t="s">
        <v>3</v>
      </c>
      <c r="C398" s="1" t="s">
        <v>7</v>
      </c>
      <c r="D398" s="1">
        <v>49</v>
      </c>
      <c r="E398" s="1" t="s">
        <v>2</v>
      </c>
    </row>
    <row r="399" spans="1:5" ht="15">
      <c r="A399" s="1" t="s">
        <v>108</v>
      </c>
      <c r="B399" s="1" t="s">
        <v>3</v>
      </c>
      <c r="C399" s="1" t="s">
        <v>8</v>
      </c>
      <c r="D399" s="1">
        <v>219</v>
      </c>
      <c r="E399" s="1" t="s">
        <v>2</v>
      </c>
    </row>
    <row r="400" spans="1:5" ht="15">
      <c r="A400" s="1" t="s">
        <v>108</v>
      </c>
      <c r="B400" s="1" t="s">
        <v>9</v>
      </c>
      <c r="C400" s="1" t="s">
        <v>9</v>
      </c>
      <c r="D400" s="1">
        <v>224</v>
      </c>
      <c r="E400" s="1" t="s">
        <v>2</v>
      </c>
    </row>
    <row r="401" spans="1:5" ht="15">
      <c r="A401" s="1" t="s">
        <v>109</v>
      </c>
      <c r="B401" s="1" t="s">
        <v>1</v>
      </c>
      <c r="C401" s="1" t="s">
        <v>1</v>
      </c>
      <c r="D401" s="1">
        <v>2442</v>
      </c>
      <c r="E401" s="1" t="s">
        <v>91</v>
      </c>
    </row>
    <row r="402" spans="1:5" ht="15">
      <c r="A402" s="1" t="s">
        <v>109</v>
      </c>
      <c r="B402" s="1" t="s">
        <v>36</v>
      </c>
      <c r="C402" s="1" t="s">
        <v>36</v>
      </c>
      <c r="D402" s="1">
        <v>0</v>
      </c>
      <c r="E402" s="1" t="s">
        <v>91</v>
      </c>
    </row>
    <row r="403" spans="1:5" ht="15">
      <c r="A403" s="1" t="s">
        <v>109</v>
      </c>
      <c r="B403" s="1" t="s">
        <v>3</v>
      </c>
      <c r="C403" s="1" t="s">
        <v>4</v>
      </c>
      <c r="D403" s="1">
        <v>57</v>
      </c>
      <c r="E403" s="1" t="s">
        <v>91</v>
      </c>
    </row>
    <row r="404" spans="1:5" ht="15">
      <c r="A404" s="1" t="s">
        <v>109</v>
      </c>
      <c r="B404" s="1" t="s">
        <v>3</v>
      </c>
      <c r="C404" s="1" t="s">
        <v>5</v>
      </c>
      <c r="D404" s="1">
        <v>97</v>
      </c>
      <c r="E404" s="1" t="s">
        <v>91</v>
      </c>
    </row>
    <row r="405" spans="1:5" ht="15">
      <c r="A405" s="1" t="s">
        <v>109</v>
      </c>
      <c r="B405" s="1" t="s">
        <v>3</v>
      </c>
      <c r="C405" s="1" t="s">
        <v>6</v>
      </c>
      <c r="D405" s="1">
        <v>99</v>
      </c>
      <c r="E405" s="1" t="s">
        <v>91</v>
      </c>
    </row>
    <row r="406" spans="1:5" ht="15">
      <c r="A406" s="1" t="s">
        <v>109</v>
      </c>
      <c r="B406" s="1" t="s">
        <v>3</v>
      </c>
      <c r="C406" s="1" t="s">
        <v>7</v>
      </c>
      <c r="D406" s="1">
        <v>59</v>
      </c>
      <c r="E406" s="1" t="s">
        <v>91</v>
      </c>
    </row>
    <row r="407" spans="1:5" ht="15">
      <c r="A407" s="1" t="s">
        <v>109</v>
      </c>
      <c r="B407" s="1" t="s">
        <v>3</v>
      </c>
      <c r="C407" s="1" t="s">
        <v>8</v>
      </c>
      <c r="D407" s="1">
        <v>410</v>
      </c>
      <c r="E407" s="1" t="s">
        <v>91</v>
      </c>
    </row>
    <row r="408" spans="1:5" ht="15">
      <c r="A408" s="1" t="s">
        <v>109</v>
      </c>
      <c r="B408" s="1" t="s">
        <v>16</v>
      </c>
      <c r="C408" s="1" t="s">
        <v>17</v>
      </c>
      <c r="D408" s="1">
        <v>24</v>
      </c>
      <c r="E408" s="1" t="s">
        <v>91</v>
      </c>
    </row>
    <row r="409" spans="1:5" ht="15">
      <c r="A409" s="1" t="s">
        <v>109</v>
      </c>
      <c r="B409" s="1" t="s">
        <v>16</v>
      </c>
      <c r="C409" s="1" t="s">
        <v>18</v>
      </c>
      <c r="D409" s="1">
        <v>39</v>
      </c>
      <c r="E409" s="1" t="s">
        <v>91</v>
      </c>
    </row>
    <row r="410" spans="1:5" ht="15">
      <c r="A410" s="1" t="s">
        <v>109</v>
      </c>
      <c r="B410" s="1" t="s">
        <v>16</v>
      </c>
      <c r="C410" s="1" t="s">
        <v>19</v>
      </c>
      <c r="D410" s="1">
        <v>415</v>
      </c>
      <c r="E410" s="1" t="s">
        <v>91</v>
      </c>
    </row>
    <row r="411" spans="1:5" ht="15">
      <c r="A411" s="1" t="s">
        <v>109</v>
      </c>
      <c r="B411" s="1" t="s">
        <v>16</v>
      </c>
      <c r="C411" s="1" t="s">
        <v>20</v>
      </c>
      <c r="D411" s="1">
        <v>140</v>
      </c>
      <c r="E411" s="1" t="s">
        <v>91</v>
      </c>
    </row>
    <row r="412" spans="1:5" ht="15">
      <c r="A412" s="1" t="s">
        <v>109</v>
      </c>
      <c r="B412" s="1" t="s">
        <v>37</v>
      </c>
      <c r="C412" s="1" t="s">
        <v>38</v>
      </c>
      <c r="D412" s="1">
        <v>51</v>
      </c>
      <c r="E412" s="1" t="s">
        <v>91</v>
      </c>
    </row>
    <row r="413" spans="1:5" ht="15">
      <c r="A413" s="1" t="s">
        <v>109</v>
      </c>
      <c r="B413" s="1" t="s">
        <v>37</v>
      </c>
      <c r="C413" s="1" t="s">
        <v>39</v>
      </c>
      <c r="D413" s="1">
        <v>212</v>
      </c>
      <c r="E413" s="1" t="s">
        <v>91</v>
      </c>
    </row>
    <row r="414" spans="1:5" ht="15">
      <c r="A414" s="1" t="s">
        <v>109</v>
      </c>
      <c r="B414" s="1" t="s">
        <v>37</v>
      </c>
      <c r="C414" s="1" t="s">
        <v>40</v>
      </c>
      <c r="D414" s="1">
        <v>256</v>
      </c>
      <c r="E414" s="1" t="s">
        <v>91</v>
      </c>
    </row>
    <row r="415" spans="1:5" ht="15">
      <c r="A415" s="1" t="s">
        <v>109</v>
      </c>
      <c r="B415" s="1" t="s">
        <v>37</v>
      </c>
      <c r="C415" s="1" t="s">
        <v>41</v>
      </c>
      <c r="D415" s="1">
        <v>157</v>
      </c>
      <c r="E415" s="1" t="s">
        <v>91</v>
      </c>
    </row>
    <row r="416" spans="1:5" ht="15">
      <c r="A416" s="1" t="s">
        <v>109</v>
      </c>
      <c r="B416" s="1" t="s">
        <v>42</v>
      </c>
      <c r="C416" s="1" t="s">
        <v>43</v>
      </c>
      <c r="D416" s="1">
        <v>227</v>
      </c>
      <c r="E416" s="1" t="s">
        <v>91</v>
      </c>
    </row>
    <row r="417" spans="1:5" ht="15">
      <c r="A417" s="1" t="s">
        <v>109</v>
      </c>
      <c r="B417" s="1" t="s">
        <v>42</v>
      </c>
      <c r="C417" s="1" t="s">
        <v>44</v>
      </c>
      <c r="D417" s="1">
        <v>51</v>
      </c>
      <c r="E417" s="1" t="s">
        <v>91</v>
      </c>
    </row>
    <row r="418" spans="1:5" ht="15">
      <c r="A418" s="1" t="s">
        <v>109</v>
      </c>
      <c r="B418" s="1" t="s">
        <v>42</v>
      </c>
      <c r="C418" s="1" t="s">
        <v>45</v>
      </c>
      <c r="D418" s="1">
        <v>163</v>
      </c>
      <c r="E418" s="1" t="s">
        <v>91</v>
      </c>
    </row>
    <row r="419" spans="1:5" ht="15">
      <c r="A419" s="1" t="s">
        <v>109</v>
      </c>
      <c r="B419" s="1" t="s">
        <v>46</v>
      </c>
      <c r="C419" s="1" t="s">
        <v>47</v>
      </c>
      <c r="D419" s="1">
        <v>36</v>
      </c>
      <c r="E419" s="1" t="s">
        <v>91</v>
      </c>
    </row>
    <row r="420" spans="1:5" ht="15">
      <c r="A420" s="1" t="s">
        <v>109</v>
      </c>
      <c r="B420" s="1" t="s">
        <v>46</v>
      </c>
      <c r="C420" s="1" t="s">
        <v>48</v>
      </c>
      <c r="D420" s="1">
        <v>128</v>
      </c>
      <c r="E420" s="1" t="s">
        <v>91</v>
      </c>
    </row>
    <row r="421" spans="1:5" ht="15">
      <c r="A421" s="1" t="s">
        <v>109</v>
      </c>
      <c r="B421" s="1" t="s">
        <v>46</v>
      </c>
      <c r="C421" s="1" t="s">
        <v>49</v>
      </c>
      <c r="D421" s="1">
        <v>263</v>
      </c>
      <c r="E421" s="1" t="s">
        <v>91</v>
      </c>
    </row>
    <row r="422" spans="1:5" ht="15">
      <c r="A422" s="1" t="s">
        <v>109</v>
      </c>
      <c r="B422" s="1" t="s">
        <v>46</v>
      </c>
      <c r="C422" s="1" t="s">
        <v>50</v>
      </c>
      <c r="D422" s="1">
        <v>188</v>
      </c>
      <c r="E422" s="1" t="s">
        <v>91</v>
      </c>
    </row>
    <row r="423" spans="1:5" ht="15">
      <c r="A423" s="1" t="s">
        <v>109</v>
      </c>
      <c r="B423" s="1" t="s">
        <v>46</v>
      </c>
      <c r="C423" s="1" t="s">
        <v>51</v>
      </c>
      <c r="D423" s="1">
        <v>47</v>
      </c>
      <c r="E423" s="1" t="s">
        <v>91</v>
      </c>
    </row>
    <row r="424" spans="1:5" ht="15">
      <c r="A424" s="1" t="s">
        <v>109</v>
      </c>
      <c r="B424" s="1" t="s">
        <v>52</v>
      </c>
      <c r="C424" s="1" t="s">
        <v>53</v>
      </c>
      <c r="D424" s="1">
        <v>152</v>
      </c>
      <c r="E424" s="1" t="s">
        <v>91</v>
      </c>
    </row>
    <row r="425" spans="1:5" ht="15">
      <c r="A425" s="1" t="s">
        <v>109</v>
      </c>
      <c r="B425" s="1" t="s">
        <v>52</v>
      </c>
      <c r="C425" s="1" t="s">
        <v>54</v>
      </c>
      <c r="D425" s="1">
        <v>173</v>
      </c>
      <c r="E425" s="1" t="s">
        <v>91</v>
      </c>
    </row>
    <row r="426" spans="1:5" ht="15">
      <c r="A426" s="1" t="s">
        <v>109</v>
      </c>
      <c r="B426" s="1" t="s">
        <v>52</v>
      </c>
      <c r="C426" s="1" t="s">
        <v>55</v>
      </c>
      <c r="D426" s="1">
        <v>110</v>
      </c>
      <c r="E426" s="1" t="s">
        <v>91</v>
      </c>
    </row>
    <row r="427" spans="1:5" ht="15">
      <c r="A427" s="1" t="s">
        <v>109</v>
      </c>
      <c r="B427" s="1" t="s">
        <v>31</v>
      </c>
      <c r="C427" s="1" t="s">
        <v>32</v>
      </c>
      <c r="D427" s="1">
        <v>70</v>
      </c>
      <c r="E427" s="1" t="s">
        <v>91</v>
      </c>
    </row>
    <row r="428" spans="1:5" ht="15">
      <c r="A428" s="1" t="s">
        <v>109</v>
      </c>
      <c r="B428" s="1" t="s">
        <v>31</v>
      </c>
      <c r="C428" s="1" t="s">
        <v>33</v>
      </c>
      <c r="D428" s="1">
        <v>512</v>
      </c>
      <c r="E428" s="1" t="s">
        <v>91</v>
      </c>
    </row>
    <row r="429" spans="1:5" ht="15">
      <c r="A429" s="1" t="s">
        <v>109</v>
      </c>
      <c r="B429" s="1" t="s">
        <v>23</v>
      </c>
      <c r="C429" s="1" t="s">
        <v>24</v>
      </c>
      <c r="D429" s="1">
        <v>186</v>
      </c>
      <c r="E429" s="1" t="s">
        <v>91</v>
      </c>
    </row>
    <row r="430" spans="1:5" ht="15">
      <c r="A430" s="1" t="s">
        <v>109</v>
      </c>
      <c r="B430" s="1" t="s">
        <v>23</v>
      </c>
      <c r="C430" s="1" t="s">
        <v>25</v>
      </c>
      <c r="D430" s="1">
        <v>163</v>
      </c>
      <c r="E430" s="1" t="s">
        <v>91</v>
      </c>
    </row>
    <row r="431" spans="1:5" ht="15">
      <c r="A431" s="1" t="s">
        <v>109</v>
      </c>
      <c r="B431" s="1" t="s">
        <v>23</v>
      </c>
      <c r="C431" s="1" t="s">
        <v>26</v>
      </c>
      <c r="D431" s="1">
        <v>147</v>
      </c>
      <c r="E431" s="1" t="s">
        <v>91</v>
      </c>
    </row>
    <row r="432" spans="1:5" ht="15">
      <c r="A432" s="1" t="s">
        <v>109</v>
      </c>
      <c r="B432" s="1" t="s">
        <v>56</v>
      </c>
      <c r="C432" s="1" t="s">
        <v>57</v>
      </c>
      <c r="D432" s="1">
        <v>88</v>
      </c>
      <c r="E432" s="1" t="s">
        <v>91</v>
      </c>
    </row>
    <row r="433" spans="1:5" ht="15">
      <c r="A433" s="1" t="s">
        <v>109</v>
      </c>
      <c r="B433" s="1" t="s">
        <v>56</v>
      </c>
      <c r="C433" s="1" t="s">
        <v>58</v>
      </c>
      <c r="D433" s="1">
        <v>51</v>
      </c>
      <c r="E433" s="1" t="s">
        <v>91</v>
      </c>
    </row>
    <row r="434" spans="1:5" ht="15">
      <c r="A434" s="1" t="s">
        <v>109</v>
      </c>
      <c r="B434" s="1" t="s">
        <v>56</v>
      </c>
      <c r="C434" s="1" t="s">
        <v>59</v>
      </c>
      <c r="D434" s="1">
        <v>241</v>
      </c>
      <c r="E434" s="1" t="s">
        <v>91</v>
      </c>
    </row>
    <row r="435" spans="1:5" ht="15">
      <c r="A435" s="1" t="s">
        <v>109</v>
      </c>
      <c r="B435" s="1" t="s">
        <v>9</v>
      </c>
      <c r="C435" s="1" t="s">
        <v>9</v>
      </c>
      <c r="D435" s="1">
        <v>492</v>
      </c>
      <c r="E435" s="1" t="s">
        <v>91</v>
      </c>
    </row>
    <row r="437" spans="1:12" ht="15" customHeight="1">
      <c r="A437" s="72" t="s">
        <v>125</v>
      </c>
      <c r="B437" s="72"/>
      <c r="C437" s="72"/>
      <c r="D437" s="72"/>
      <c r="E437" s="72"/>
      <c r="F437" s="73"/>
      <c r="G437" s="73"/>
      <c r="H437" s="73"/>
      <c r="I437" s="73"/>
      <c r="J437" s="73"/>
      <c r="K437" s="73"/>
      <c r="L437" s="73"/>
    </row>
  </sheetData>
  <sheetProtection password="A104" sheet="1" objects="1" scenarios="1" selectLockedCells="1" selectUnlockedCells="1"/>
  <mergeCells count="2">
    <mergeCell ref="A437:E437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2" sqref="A2:M2"/>
    </sheetView>
  </sheetViews>
  <sheetFormatPr defaultColWidth="9.140625" defaultRowHeight="15"/>
  <cols>
    <col min="1" max="5" width="9.140625" style="1" customWidth="1"/>
    <col min="6" max="6" width="10.421875" style="1" customWidth="1"/>
    <col min="7" max="7" width="17.00390625" style="1" customWidth="1"/>
    <col min="8" max="8" width="7.28125" style="1" customWidth="1"/>
    <col min="9" max="9" width="8.140625" style="1" customWidth="1"/>
    <col min="10" max="10" width="8.00390625" style="1" customWidth="1"/>
    <col min="11" max="11" width="6.8515625" style="1" customWidth="1"/>
    <col min="12" max="12" width="9.140625" style="1" customWidth="1"/>
    <col min="13" max="13" width="8.00390625" style="1" customWidth="1"/>
    <col min="14" max="16384" width="9.140625" style="1" customWidth="1"/>
  </cols>
  <sheetData>
    <row r="1" spans="1:13" ht="27" customHeight="1">
      <c r="A1" s="69" t="str">
        <f>T(Data!B4)</f>
        <v>DISTRICT 1, Cherokee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T(Data!C4)</f>
        <v>Briggs</v>
      </c>
      <c r="I3" s="26" t="str">
        <f>T(Data!C5)</f>
        <v>Hulbert</v>
      </c>
      <c r="J3" s="26" t="str">
        <f>T(Data!C6)</f>
        <v>Keys</v>
      </c>
      <c r="K3" s="27" t="str">
        <f>T(Data!C7)</f>
        <v>Lowrey</v>
      </c>
      <c r="L3" s="27" t="str">
        <f>T(Data!C8)</f>
        <v>Tahlequah</v>
      </c>
      <c r="M3" s="6" t="s">
        <v>116</v>
      </c>
    </row>
    <row r="4" spans="1:13" s="2" customFormat="1" ht="15">
      <c r="A4" s="22" t="str">
        <f>T(Data!E51)</f>
        <v>PRINCIPAL CHIEF</v>
      </c>
      <c r="B4" s="22"/>
      <c r="C4" s="22"/>
      <c r="D4" s="22"/>
      <c r="E4" s="28"/>
      <c r="F4" s="17"/>
      <c r="G4" s="18"/>
      <c r="H4" s="19"/>
      <c r="I4" s="19"/>
      <c r="J4" s="20"/>
      <c r="K4" s="19"/>
      <c r="L4" s="19"/>
      <c r="M4" s="21"/>
    </row>
    <row r="5" spans="1:13" s="5" customFormat="1" ht="15.75">
      <c r="A5" s="5" t="str">
        <f>T(Data!A51)</f>
        <v>CHAD “CORNTASSEL” SMITH</v>
      </c>
      <c r="F5" s="64" t="s">
        <v>115</v>
      </c>
      <c r="G5" s="64" t="s">
        <v>115</v>
      </c>
      <c r="H5" s="14">
        <f>SUM(Data!D53)</f>
        <v>43</v>
      </c>
      <c r="I5" s="14">
        <f>SUM(Data!D54)</f>
        <v>66</v>
      </c>
      <c r="J5" s="14">
        <f>SUM(Data!D55)</f>
        <v>80</v>
      </c>
      <c r="K5" s="14">
        <f>SUM(Data!D56)</f>
        <v>41</v>
      </c>
      <c r="L5" s="14">
        <f>SUM(Data!D57)</f>
        <v>304</v>
      </c>
      <c r="M5" s="7">
        <f>SUM(F5:L5)</f>
        <v>534</v>
      </c>
    </row>
    <row r="6" spans="1:13" ht="15.75">
      <c r="A6" s="1" t="str">
        <f>T(Data!A335)</f>
        <v>STACY LEEDS</v>
      </c>
      <c r="F6" s="64" t="s">
        <v>115</v>
      </c>
      <c r="G6" s="64" t="s">
        <v>115</v>
      </c>
      <c r="H6" s="14">
        <f>SUM(Data!D337)</f>
        <v>84</v>
      </c>
      <c r="I6" s="14">
        <f>SUM(Data!D338)</f>
        <v>178</v>
      </c>
      <c r="J6" s="14">
        <f>SUM(Data!D339)</f>
        <v>105</v>
      </c>
      <c r="K6" s="14">
        <f>SUM(Data!D340)</f>
        <v>69</v>
      </c>
      <c r="L6" s="14">
        <f>SUM(Data!D341)</f>
        <v>423</v>
      </c>
      <c r="M6" s="7">
        <f>SUM(F6:L6)</f>
        <v>859</v>
      </c>
    </row>
    <row r="7" spans="6:13" ht="15">
      <c r="F7" s="65"/>
      <c r="G7" s="65"/>
      <c r="H7" s="14"/>
      <c r="I7" s="14"/>
      <c r="J7" s="15"/>
      <c r="K7" s="14"/>
      <c r="L7" s="14"/>
      <c r="M7" s="7"/>
    </row>
    <row r="8" spans="1:13" s="2" customFormat="1" ht="15">
      <c r="A8" s="22" t="str">
        <f>T(Data!E160)</f>
        <v>DEPUTY CHIEF</v>
      </c>
      <c r="B8" s="22"/>
      <c r="C8" s="22"/>
      <c r="D8" s="22"/>
      <c r="E8" s="22"/>
      <c r="F8" s="66"/>
      <c r="G8" s="66"/>
      <c r="H8" s="19"/>
      <c r="I8" s="19"/>
      <c r="J8" s="20"/>
      <c r="K8" s="19"/>
      <c r="L8" s="19"/>
      <c r="M8" s="21"/>
    </row>
    <row r="9" spans="1:13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SUM(Data!D162)</f>
        <v>55</v>
      </c>
      <c r="I9" s="14">
        <f>SUM(Data!D163)</f>
        <v>82</v>
      </c>
      <c r="J9" s="14">
        <f>SUM(Data!D164)</f>
        <v>105</v>
      </c>
      <c r="K9" s="14">
        <f>SUM(Data!D165)</f>
        <v>43</v>
      </c>
      <c r="L9" s="14">
        <f>SUM(Data!D166)</f>
        <v>372</v>
      </c>
      <c r="M9" s="7">
        <f>SUM(F9:L9)</f>
        <v>657</v>
      </c>
    </row>
    <row r="10" spans="1:13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SUM(Data!D265)</f>
        <v>72</v>
      </c>
      <c r="I10" s="14">
        <f>SUM(Data!D266)</f>
        <v>161</v>
      </c>
      <c r="J10" s="14">
        <f>SUM(Data!D267)</f>
        <v>81</v>
      </c>
      <c r="K10" s="15">
        <f>SUM(Data!D268)</f>
        <v>65</v>
      </c>
      <c r="L10" s="14">
        <f>SUM(Data!D269)</f>
        <v>352</v>
      </c>
      <c r="M10" s="7">
        <f>SUM(F10:L10)</f>
        <v>731</v>
      </c>
    </row>
    <row r="11" spans="6:13" ht="15">
      <c r="F11" s="65"/>
      <c r="G11" s="65"/>
      <c r="H11" s="14"/>
      <c r="I11" s="14"/>
      <c r="J11" s="15"/>
      <c r="K11" s="14"/>
      <c r="L11" s="14"/>
      <c r="M11" s="7"/>
    </row>
    <row r="12" spans="1:13" s="2" customFormat="1" ht="15">
      <c r="A12" s="22" t="str">
        <f>T(Data!E223)</f>
        <v>RESOLUTION NO. 55-07</v>
      </c>
      <c r="B12" s="22"/>
      <c r="C12" s="22"/>
      <c r="D12" s="22"/>
      <c r="E12" s="22"/>
      <c r="F12" s="66"/>
      <c r="G12" s="66"/>
      <c r="H12" s="19"/>
      <c r="I12" s="19"/>
      <c r="J12" s="20"/>
      <c r="K12" s="19"/>
      <c r="L12" s="19"/>
      <c r="M12" s="21"/>
    </row>
    <row r="13" spans="1:13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SUM(Data!D224)</f>
        <v>66</v>
      </c>
      <c r="I13" s="15">
        <f>SUM(Data!D225)</f>
        <v>140</v>
      </c>
      <c r="J13" s="14">
        <f>SUM(Data!D226)</f>
        <v>81</v>
      </c>
      <c r="K13" s="15">
        <f>SUM(Data!D227)</f>
        <v>50</v>
      </c>
      <c r="L13" s="14">
        <f>SUM(Data!D228)</f>
        <v>310</v>
      </c>
      <c r="M13" s="7">
        <f>SUM(F13:L13)</f>
        <v>647</v>
      </c>
    </row>
    <row r="14" spans="1:13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SUM(Data!D403)</f>
        <v>57</v>
      </c>
      <c r="I14" s="14">
        <f>SUM(Data!D404)</f>
        <v>97</v>
      </c>
      <c r="J14" s="14">
        <f>SUM(Data!D405)</f>
        <v>99</v>
      </c>
      <c r="K14" s="14">
        <f>SUM(Data!D406)</f>
        <v>59</v>
      </c>
      <c r="L14" s="14">
        <f>SUM(Data!D407)</f>
        <v>410</v>
      </c>
      <c r="M14" s="7">
        <f>SUM(F14:L14)</f>
        <v>722</v>
      </c>
    </row>
    <row r="15" spans="6:13" ht="15">
      <c r="F15" s="67"/>
      <c r="G15" s="65"/>
      <c r="H15" s="14"/>
      <c r="I15" s="14"/>
      <c r="J15" s="15"/>
      <c r="K15" s="14"/>
      <c r="L15" s="14"/>
      <c r="M15" s="7"/>
    </row>
    <row r="16" spans="1:13" s="2" customFormat="1" ht="15">
      <c r="A16" s="22" t="str">
        <f>T(Data!E17)</f>
        <v>COUNCIL MEMBER DISTRICT 1 - SEAT 1</v>
      </c>
      <c r="B16" s="22"/>
      <c r="C16" s="22"/>
      <c r="D16" s="22"/>
      <c r="E16" s="22"/>
      <c r="F16" s="35"/>
      <c r="G16" s="36"/>
      <c r="H16" s="19"/>
      <c r="I16" s="19"/>
      <c r="J16" s="20"/>
      <c r="K16" s="19"/>
      <c r="L16" s="19"/>
      <c r="M16" s="21"/>
    </row>
    <row r="17" spans="1:13" ht="15">
      <c r="A17" s="1" t="str">
        <f>T(Data!A17)</f>
        <v>BARBARA DAWES MARTENS</v>
      </c>
      <c r="F17" s="38">
        <f>SUM(Data!D17)</f>
        <v>201</v>
      </c>
      <c r="G17" s="37">
        <f>SUM(Data!D23)</f>
        <v>216</v>
      </c>
      <c r="H17" s="14">
        <f>SUM(Data!D18)</f>
        <v>43</v>
      </c>
      <c r="I17" s="14">
        <f>SUM(Data!D19)</f>
        <v>64</v>
      </c>
      <c r="J17" s="14">
        <f>SUM(Data!D20)</f>
        <v>86</v>
      </c>
      <c r="K17" s="14">
        <f>SUM(Data!D21)</f>
        <v>35</v>
      </c>
      <c r="L17" s="14">
        <f>SUM(Data!D22)</f>
        <v>270</v>
      </c>
      <c r="M17" s="7">
        <f>SUM(F17:L17)</f>
        <v>915</v>
      </c>
    </row>
    <row r="18" spans="1:13" ht="15">
      <c r="A18" s="1" t="str">
        <f>T(Data!A24)</f>
        <v>BILL JOHN BAKER</v>
      </c>
      <c r="F18" s="38">
        <f>SUM(Data!D24)</f>
        <v>342</v>
      </c>
      <c r="G18" s="37">
        <f>SUM(Data!D30)</f>
        <v>359</v>
      </c>
      <c r="H18" s="14">
        <f>SUM(Data!D25)</f>
        <v>83</v>
      </c>
      <c r="I18" s="14">
        <f>SUM(Data!D26)</f>
        <v>177</v>
      </c>
      <c r="J18" s="14">
        <f>SUM(Data!D27)</f>
        <v>100</v>
      </c>
      <c r="K18" s="14">
        <f>SUM(Data!D28)</f>
        <v>75</v>
      </c>
      <c r="L18" s="14">
        <f>SUM(Data!D29)</f>
        <v>458</v>
      </c>
      <c r="M18" s="7">
        <f>SUM(F18:L18)</f>
        <v>1594</v>
      </c>
    </row>
    <row r="19" spans="6:13" ht="15">
      <c r="F19" s="38"/>
      <c r="G19" s="37"/>
      <c r="H19" s="14"/>
      <c r="I19" s="14"/>
      <c r="J19" s="15"/>
      <c r="K19" s="14"/>
      <c r="L19" s="14"/>
      <c r="M19" s="7"/>
    </row>
    <row r="20" spans="1:13" s="2" customFormat="1" ht="15">
      <c r="A20" s="22" t="str">
        <f>T(Data!E3)</f>
        <v>COUNCIL MEMBER DISTRICT 1 - SEAT 2</v>
      </c>
      <c r="B20" s="22"/>
      <c r="C20" s="22"/>
      <c r="D20" s="22"/>
      <c r="E20" s="22"/>
      <c r="F20" s="35"/>
      <c r="G20" s="36"/>
      <c r="H20" s="19"/>
      <c r="I20" s="19"/>
      <c r="J20" s="20"/>
      <c r="K20" s="19"/>
      <c r="L20" s="19"/>
      <c r="M20" s="21"/>
    </row>
    <row r="21" spans="1:13" ht="15">
      <c r="A21" s="1" t="str">
        <f>T(Data!A3)</f>
        <v>AMON A. BAKER</v>
      </c>
      <c r="F21" s="38">
        <f>SUM(Data!D3)</f>
        <v>110</v>
      </c>
      <c r="G21" s="37">
        <f>SUM(Data!D9)</f>
        <v>117</v>
      </c>
      <c r="H21" s="14">
        <f>SUM(Data!D4)</f>
        <v>26</v>
      </c>
      <c r="I21" s="14">
        <f>SUM(Data!D5)</f>
        <v>20</v>
      </c>
      <c r="J21" s="14">
        <f>SUM(Data!D6)</f>
        <v>38</v>
      </c>
      <c r="K21" s="14">
        <f>SUM(Data!D7)</f>
        <v>18</v>
      </c>
      <c r="L21" s="14">
        <f>SUM(Data!D8)</f>
        <v>127</v>
      </c>
      <c r="M21" s="7">
        <f>SUM(F21:L21)</f>
        <v>456</v>
      </c>
    </row>
    <row r="22" spans="1:13" ht="15">
      <c r="A22" s="1" t="str">
        <f>T(Data!A10)</f>
        <v>AUDRA SMOKE-CONNER</v>
      </c>
      <c r="F22" s="38">
        <f>SUM(Data!D10)</f>
        <v>71</v>
      </c>
      <c r="G22" s="37">
        <f>SUM(Data!D16)</f>
        <v>150</v>
      </c>
      <c r="H22" s="14">
        <f>SUM(Data!D11)</f>
        <v>27</v>
      </c>
      <c r="I22" s="14">
        <f>SUM(Data!D12)</f>
        <v>37</v>
      </c>
      <c r="J22" s="14">
        <f>SUM(Data!D13)</f>
        <v>41</v>
      </c>
      <c r="K22" s="14">
        <f>SUM(Data!D14)</f>
        <v>31</v>
      </c>
      <c r="L22" s="14">
        <f>SUM(Data!D15)</f>
        <v>227</v>
      </c>
      <c r="M22" s="7">
        <f>SUM(F22:L22)</f>
        <v>584</v>
      </c>
    </row>
    <row r="23" spans="1:13" ht="15">
      <c r="A23" s="1" t="str">
        <f>T(Data!A109)</f>
        <v>DAVID WALKINGSTICK</v>
      </c>
      <c r="F23" s="38">
        <f>SUM(Data!D109)</f>
        <v>46</v>
      </c>
      <c r="G23" s="37">
        <f>SUM(Data!D115)</f>
        <v>78</v>
      </c>
      <c r="H23" s="14">
        <f>SUM(Data!D110)</f>
        <v>30</v>
      </c>
      <c r="I23" s="14">
        <f>SUM(Data!D111)</f>
        <v>20</v>
      </c>
      <c r="J23" s="14">
        <f>SUM(Data!D112)</f>
        <v>30</v>
      </c>
      <c r="K23" s="14">
        <f>SUM(Data!D113)</f>
        <v>10</v>
      </c>
      <c r="L23" s="14">
        <f>SUM(Data!D114)</f>
        <v>151</v>
      </c>
      <c r="M23" s="7">
        <f>SUM(F23:L23)</f>
        <v>365</v>
      </c>
    </row>
    <row r="24" spans="1:13" ht="15">
      <c r="A24" s="1" t="str">
        <f>T(Data!A394)</f>
        <v>TINA GLORY JORDAN</v>
      </c>
      <c r="F24" s="39">
        <f>SUM(Data!D394)</f>
        <v>319</v>
      </c>
      <c r="G24" s="40">
        <f>SUM(Data!D400)</f>
        <v>224</v>
      </c>
      <c r="H24" s="16">
        <f>SUM(Data!D395)</f>
        <v>43</v>
      </c>
      <c r="I24" s="16">
        <f>SUM(Data!D396)</f>
        <v>164</v>
      </c>
      <c r="J24" s="16">
        <f>SUM(Data!D397)</f>
        <v>73</v>
      </c>
      <c r="K24" s="16">
        <f>SUM(Data!D398)</f>
        <v>49</v>
      </c>
      <c r="L24" s="16">
        <f>SUM(Data!D399)</f>
        <v>219</v>
      </c>
      <c r="M24" s="13">
        <f>SUM(F24:L24)</f>
        <v>1091</v>
      </c>
    </row>
    <row r="26" s="2" customFormat="1" ht="15"/>
    <row r="30" s="2" customFormat="1" ht="15"/>
    <row r="37" s="2" customFormat="1" ht="15"/>
    <row r="41" ht="15">
      <c r="A41" s="2"/>
    </row>
    <row r="45" ht="15">
      <c r="A45" s="2"/>
    </row>
    <row r="49" ht="15">
      <c r="A49" s="2"/>
    </row>
    <row r="54" ht="15">
      <c r="A54" s="2"/>
    </row>
    <row r="58" ht="15">
      <c r="A58" s="2"/>
    </row>
    <row r="63" ht="15">
      <c r="A63" s="2"/>
    </row>
    <row r="66" ht="15">
      <c r="A66" s="2"/>
    </row>
    <row r="70" ht="15">
      <c r="A70" s="2"/>
    </row>
    <row r="74" ht="15">
      <c r="A74" s="2"/>
    </row>
    <row r="78" ht="15">
      <c r="A78" s="2"/>
    </row>
    <row r="82" ht="15">
      <c r="A82" s="2"/>
    </row>
    <row r="86" ht="15">
      <c r="A86" s="2"/>
    </row>
  </sheetData>
  <sheetProtection password="A104" sheet="1" objects="1" scenarios="1"/>
  <mergeCells count="2">
    <mergeCell ref="A1:M1"/>
    <mergeCell ref="A2:M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A2" sqref="A2:L2"/>
    </sheetView>
  </sheetViews>
  <sheetFormatPr defaultColWidth="9.140625" defaultRowHeight="15"/>
  <cols>
    <col min="1" max="6" width="9.140625" style="1" customWidth="1"/>
    <col min="7" max="7" width="17.28125" style="1" customWidth="1"/>
    <col min="8" max="8" width="9.140625" style="1" customWidth="1"/>
    <col min="9" max="9" width="12.7109375" style="1" customWidth="1"/>
    <col min="10" max="10" width="8.140625" style="1" customWidth="1"/>
    <col min="11" max="16384" width="9.140625" style="1" customWidth="1"/>
  </cols>
  <sheetData>
    <row r="1" spans="1:12" ht="27" customHeight="1">
      <c r="A1" s="69" t="str">
        <f>T(Data!B32)</f>
        <v>DISTRICT 2, Trail of Tears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T(Data!C299)</f>
        <v>Bell</v>
      </c>
      <c r="I3" s="26" t="str">
        <f>T(Data!C300)</f>
        <v>Cave Springs</v>
      </c>
      <c r="J3" s="26" t="str">
        <f>T(Data!C301)</f>
        <v>Stilwell</v>
      </c>
      <c r="K3" s="27" t="str">
        <f>T(Data!C302)</f>
        <v>Westville</v>
      </c>
      <c r="L3" s="6" t="s">
        <v>116</v>
      </c>
      <c r="M3" s="1"/>
    </row>
    <row r="4" spans="1:13" ht="15">
      <c r="A4" s="22" t="str">
        <f>T(Data!E51)</f>
        <v>PRINCIPAL CHIEF</v>
      </c>
      <c r="B4" s="22"/>
      <c r="C4" s="22"/>
      <c r="D4" s="22"/>
      <c r="E4" s="22"/>
      <c r="F4" s="17"/>
      <c r="G4" s="18"/>
      <c r="H4" s="19"/>
      <c r="I4" s="19"/>
      <c r="J4" s="20"/>
      <c r="K4" s="19"/>
      <c r="L4" s="21"/>
      <c r="M4" s="2"/>
    </row>
    <row r="5" spans="1:12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SUM(Data!D58)</f>
        <v>25</v>
      </c>
      <c r="I5" s="14">
        <f>SUM(Data!D59)</f>
        <v>34</v>
      </c>
      <c r="J5" s="14">
        <f>SUM(Data!D60)</f>
        <v>329</v>
      </c>
      <c r="K5" s="14">
        <f>SUM(Data!D61)</f>
        <v>111</v>
      </c>
      <c r="L5" s="7">
        <f>SUM(F5:K5)</f>
        <v>499</v>
      </c>
    </row>
    <row r="6" spans="1:12" ht="15.75">
      <c r="A6" s="1" t="str">
        <f>T(Data!A335)</f>
        <v>STACY LEEDS</v>
      </c>
      <c r="F6" s="64" t="s">
        <v>115</v>
      </c>
      <c r="G6" s="64" t="s">
        <v>115</v>
      </c>
      <c r="H6" s="14">
        <f>SUM(Data!D342)</f>
        <v>15</v>
      </c>
      <c r="I6" s="14">
        <f>SUM(Data!D343)</f>
        <v>56</v>
      </c>
      <c r="J6" s="14">
        <f>SUM(Data!D344)</f>
        <v>481</v>
      </c>
      <c r="K6" s="14">
        <f>SUM(Data!D345)</f>
        <v>138</v>
      </c>
      <c r="L6" s="7">
        <f>SUM(F6:K6)</f>
        <v>690</v>
      </c>
    </row>
    <row r="7" spans="1:13" s="2" customFormat="1" ht="15">
      <c r="A7" s="1"/>
      <c r="B7" s="1"/>
      <c r="C7" s="1"/>
      <c r="D7" s="1"/>
      <c r="E7" s="1"/>
      <c r="F7" s="65"/>
      <c r="G7" s="65"/>
      <c r="H7" s="14"/>
      <c r="I7" s="14"/>
      <c r="J7" s="15"/>
      <c r="K7" s="14"/>
      <c r="L7" s="7"/>
      <c r="M7" s="1"/>
    </row>
    <row r="8" spans="1:13" ht="15">
      <c r="A8" s="22" t="str">
        <f>T(Data!E160)</f>
        <v>DEPUTY CHIEF</v>
      </c>
      <c r="B8" s="22"/>
      <c r="C8" s="22"/>
      <c r="D8" s="22"/>
      <c r="E8" s="22"/>
      <c r="F8" s="66"/>
      <c r="G8" s="66"/>
      <c r="H8" s="19"/>
      <c r="I8" s="19"/>
      <c r="J8" s="20"/>
      <c r="K8" s="19"/>
      <c r="L8" s="21"/>
      <c r="M8" s="2"/>
    </row>
    <row r="9" spans="1:12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SUM(Data!D167)</f>
        <v>25</v>
      </c>
      <c r="I9" s="14">
        <f>SUM(Data!D168)</f>
        <v>40</v>
      </c>
      <c r="J9" s="14">
        <f>SUM(Data!D169)</f>
        <v>357</v>
      </c>
      <c r="K9" s="14">
        <f>SUM(Data!D170)</f>
        <v>123</v>
      </c>
      <c r="L9" s="7">
        <f>SUM(F9:K9)</f>
        <v>545</v>
      </c>
    </row>
    <row r="10" spans="1:12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SUM(Data!D270)</f>
        <v>14</v>
      </c>
      <c r="I10" s="14">
        <f>SUM(Data!D271)</f>
        <v>48</v>
      </c>
      <c r="J10" s="14">
        <f>SUM(Data!D272)</f>
        <v>440</v>
      </c>
      <c r="K10" s="14">
        <f>SUM(Data!D273)</f>
        <v>126</v>
      </c>
      <c r="L10" s="7">
        <f>SUM(F10:K10)</f>
        <v>628</v>
      </c>
    </row>
    <row r="11" spans="1:13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15"/>
      <c r="K11" s="14"/>
      <c r="L11" s="7"/>
      <c r="M11" s="1"/>
    </row>
    <row r="12" spans="1:13" ht="15">
      <c r="A12" s="22" t="str">
        <f>T(Data!E223)</f>
        <v>RESOLUTION NO. 55-07</v>
      </c>
      <c r="B12" s="22"/>
      <c r="C12" s="22"/>
      <c r="D12" s="22"/>
      <c r="E12" s="22"/>
      <c r="F12" s="66"/>
      <c r="G12" s="66"/>
      <c r="H12" s="19"/>
      <c r="I12" s="19"/>
      <c r="J12" s="20"/>
      <c r="K12" s="19"/>
      <c r="L12" s="21"/>
      <c r="M12" s="2"/>
    </row>
    <row r="13" spans="1:12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SUM(Data!D229)</f>
        <v>12</v>
      </c>
      <c r="I13" s="14">
        <f>SUM(Data!D230)</f>
        <v>37</v>
      </c>
      <c r="J13" s="14">
        <f>SUM(Data!D231)</f>
        <v>366</v>
      </c>
      <c r="K13" s="14">
        <f>SUM(Data!D232)</f>
        <v>102</v>
      </c>
      <c r="L13" s="7">
        <f>SUM(F13:K13)</f>
        <v>517</v>
      </c>
    </row>
    <row r="14" spans="1:12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SUM(Data!D408)</f>
        <v>24</v>
      </c>
      <c r="I14" s="14">
        <f>SUM(Data!D409)</f>
        <v>39</v>
      </c>
      <c r="J14" s="14">
        <f>SUM(Data!D410)</f>
        <v>415</v>
      </c>
      <c r="K14" s="14">
        <f>SUM(Data!D411)</f>
        <v>140</v>
      </c>
      <c r="L14" s="7">
        <f>SUM(F14:K14)</f>
        <v>618</v>
      </c>
    </row>
    <row r="15" spans="1:13" s="2" customFormat="1" ht="15">
      <c r="A15" s="1"/>
      <c r="B15" s="1"/>
      <c r="C15" s="1"/>
      <c r="D15" s="1"/>
      <c r="E15" s="1"/>
      <c r="F15" s="10"/>
      <c r="G15" s="9"/>
      <c r="H15" s="14"/>
      <c r="I15" s="14"/>
      <c r="J15" s="15"/>
      <c r="K15" s="14"/>
      <c r="L15" s="7"/>
      <c r="M15" s="1"/>
    </row>
    <row r="16" spans="1:13" ht="15">
      <c r="A16" s="22" t="str">
        <f>T(Data!E320)</f>
        <v>COUNCIL MEMBER DISTRICT 2 - SEAT 1</v>
      </c>
      <c r="B16" s="22"/>
      <c r="C16" s="22"/>
      <c r="D16" s="22"/>
      <c r="E16" s="22"/>
      <c r="F16" s="35"/>
      <c r="G16" s="36"/>
      <c r="H16" s="19"/>
      <c r="I16" s="19"/>
      <c r="J16" s="20"/>
      <c r="K16" s="19"/>
      <c r="L16" s="21"/>
      <c r="M16" s="2"/>
    </row>
    <row r="17" spans="1:12" ht="15">
      <c r="A17" s="1" t="str">
        <f>T(Data!A298)</f>
        <v>RITA BUNCH</v>
      </c>
      <c r="F17" s="38">
        <f>SUM(Data!D298)</f>
        <v>201</v>
      </c>
      <c r="G17" s="37">
        <f>SUM(Data!D303)</f>
        <v>26</v>
      </c>
      <c r="H17" s="14">
        <f>SUM(Data!D299)</f>
        <v>22</v>
      </c>
      <c r="I17" s="14">
        <f>SUM(Data!D300)</f>
        <v>28</v>
      </c>
      <c r="J17" s="14">
        <f>SUM(Data!D301)</f>
        <v>305</v>
      </c>
      <c r="K17" s="14">
        <f>SUM(Data!D302)</f>
        <v>112</v>
      </c>
      <c r="L17" s="7">
        <f>SUM(F17:K17)</f>
        <v>694</v>
      </c>
    </row>
    <row r="18" spans="1:12" ht="15">
      <c r="A18" s="1" t="str">
        <f>T(Data!A320)</f>
        <v>S. JOE CRITTENDEN</v>
      </c>
      <c r="F18" s="38">
        <f>SUM(Data!D320)</f>
        <v>178</v>
      </c>
      <c r="G18" s="37">
        <f>SUM(Data!D325)</f>
        <v>30</v>
      </c>
      <c r="H18" s="14">
        <f>SUM(Data!D321)</f>
        <v>20</v>
      </c>
      <c r="I18" s="14">
        <f>SUM(Data!D322)</f>
        <v>56</v>
      </c>
      <c r="J18" s="14">
        <f>SUM(Data!D323)</f>
        <v>488</v>
      </c>
      <c r="K18" s="14">
        <f>SUM(Data!D324)</f>
        <v>136</v>
      </c>
      <c r="L18" s="7">
        <f>SUM(F18:K18)</f>
        <v>908</v>
      </c>
    </row>
    <row r="19" spans="1:13" s="2" customFormat="1" ht="15">
      <c r="A19" s="1"/>
      <c r="B19" s="1"/>
      <c r="C19" s="1"/>
      <c r="D19" s="1"/>
      <c r="E19" s="1"/>
      <c r="F19" s="38"/>
      <c r="G19" s="37"/>
      <c r="H19" s="14"/>
      <c r="I19" s="14"/>
      <c r="J19" s="15"/>
      <c r="K19" s="14"/>
      <c r="L19" s="7"/>
      <c r="M19" s="1"/>
    </row>
    <row r="20" spans="1:13" ht="15">
      <c r="A20" s="22" t="str">
        <f>T(Data!E31)</f>
        <v>COUNCIL MEMBER DISTRICT 2 - SEAT 2</v>
      </c>
      <c r="B20" s="22"/>
      <c r="C20" s="22"/>
      <c r="D20" s="22"/>
      <c r="E20" s="22"/>
      <c r="F20" s="35"/>
      <c r="G20" s="36"/>
      <c r="H20" s="19"/>
      <c r="I20" s="19"/>
      <c r="J20" s="20"/>
      <c r="K20" s="19"/>
      <c r="L20" s="21"/>
      <c r="M20" s="2"/>
    </row>
    <row r="21" spans="1:12" ht="15">
      <c r="A21" s="1" t="str">
        <f>T(Data!A31)</f>
        <v>BOB G. LEACH</v>
      </c>
      <c r="F21" s="38">
        <f>SUM(Data!D31)</f>
        <v>35</v>
      </c>
      <c r="G21" s="37">
        <f>SUM(Data!D36)</f>
        <v>8</v>
      </c>
      <c r="H21" s="14">
        <f>SUM(Data!D32)</f>
        <v>4</v>
      </c>
      <c r="I21" s="14">
        <f>SUM(Data!D33)</f>
        <v>21</v>
      </c>
      <c r="J21" s="14">
        <f>SUM(Data!D34)</f>
        <v>170</v>
      </c>
      <c r="K21" s="14">
        <f>SUM(Data!D35)</f>
        <v>48</v>
      </c>
      <c r="L21" s="7">
        <f>SUM(F21:K21)</f>
        <v>286</v>
      </c>
    </row>
    <row r="22" spans="1:12" ht="15">
      <c r="A22" s="1" t="str">
        <f>T(Data!A131)</f>
        <v>JACK L. CHRISTIE</v>
      </c>
      <c r="F22" s="38">
        <f>SUM(Data!D131)</f>
        <v>15</v>
      </c>
      <c r="G22" s="37">
        <f>SUM(Data!D136)</f>
        <v>11</v>
      </c>
      <c r="H22" s="14">
        <f>SUM(Data!D132)</f>
        <v>7</v>
      </c>
      <c r="I22" s="14">
        <f>SUM(Data!D133)</f>
        <v>23</v>
      </c>
      <c r="J22" s="14">
        <f>SUM(Data!D134)</f>
        <v>186</v>
      </c>
      <c r="K22" s="14">
        <f>SUM(Data!D135)</f>
        <v>39</v>
      </c>
      <c r="L22" s="7">
        <f>SUM(F22:K22)</f>
        <v>281</v>
      </c>
    </row>
    <row r="23" spans="1:12" ht="15">
      <c r="A23" s="1" t="str">
        <f>T(Data!A137)</f>
        <v>JACKIE BOB MARTIN</v>
      </c>
      <c r="F23" s="38">
        <f>SUM(Data!D137)</f>
        <v>109</v>
      </c>
      <c r="G23" s="37">
        <f>SUM(Data!D142)</f>
        <v>20</v>
      </c>
      <c r="H23" s="14">
        <f>SUM(Data!D138)</f>
        <v>21</v>
      </c>
      <c r="I23" s="14">
        <f>SUM(Data!D139)</f>
        <v>27</v>
      </c>
      <c r="J23" s="14">
        <f>SUM(Data!D140)</f>
        <v>255</v>
      </c>
      <c r="K23" s="14">
        <f>SUM(Data!D141)</f>
        <v>107</v>
      </c>
      <c r="L23" s="7">
        <f>SUM(F23:K23)</f>
        <v>539</v>
      </c>
    </row>
    <row r="24" spans="1:12" ht="15">
      <c r="A24" s="1" t="str">
        <f>T(Data!A154)</f>
        <v>JODIE FISHINGHAWK</v>
      </c>
      <c r="F24" s="38">
        <f>SUM(Data!D154)</f>
        <v>225</v>
      </c>
      <c r="G24" s="37">
        <f>SUM(Data!D159)</f>
        <v>18</v>
      </c>
      <c r="H24" s="14">
        <f>SUM(Data!D155)</f>
        <v>10</v>
      </c>
      <c r="I24" s="14">
        <f>SUM(Data!D156)</f>
        <v>12</v>
      </c>
      <c r="J24" s="14">
        <f>SUM(Data!D157)</f>
        <v>181</v>
      </c>
      <c r="K24" s="14">
        <f>SUM(Data!D158)</f>
        <v>51</v>
      </c>
      <c r="L24" s="7">
        <f>SUM(F24:K24)</f>
        <v>497</v>
      </c>
    </row>
    <row r="25" spans="1:12" ht="15">
      <c r="A25" s="1" t="str">
        <f>T(Data!A309)</f>
        <v>RONNIE JOE HALE</v>
      </c>
      <c r="F25" s="39">
        <f>SUM(Data!D309)</f>
        <v>6</v>
      </c>
      <c r="G25" s="40">
        <f>SUM(Data!D314)</f>
        <v>0</v>
      </c>
      <c r="H25" s="16">
        <f>SUM(Data!D310)</f>
        <v>0</v>
      </c>
      <c r="I25" s="16">
        <f>SUM(Data!D311)</f>
        <v>6</v>
      </c>
      <c r="J25" s="16">
        <f>SUM(Data!D312)</f>
        <v>17</v>
      </c>
      <c r="K25" s="16">
        <f>SUM(Data!D313)</f>
        <v>5</v>
      </c>
      <c r="L25" s="13">
        <f>SUM(F25:K25)</f>
        <v>34</v>
      </c>
    </row>
    <row r="26" spans="1:13" s="2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31" ht="15">
      <c r="A31" s="2"/>
    </row>
    <row r="35" ht="15">
      <c r="A35" s="2"/>
    </row>
    <row r="39" ht="15">
      <c r="A39" s="2"/>
    </row>
    <row r="44" ht="15">
      <c r="A44" s="2"/>
    </row>
    <row r="48" ht="15">
      <c r="A48" s="2"/>
    </row>
    <row r="53" ht="15">
      <c r="A53" s="2"/>
    </row>
    <row r="56" ht="15">
      <c r="A56" s="2"/>
    </row>
    <row r="60" ht="15">
      <c r="A60" s="2"/>
    </row>
    <row r="64" ht="15">
      <c r="A64" s="2"/>
    </row>
    <row r="68" ht="15">
      <c r="A68" s="2"/>
    </row>
    <row r="72" ht="15">
      <c r="A72" s="2"/>
    </row>
    <row r="76" ht="15">
      <c r="A76" s="2"/>
    </row>
  </sheetData>
  <sheetProtection password="A104" sheet="1" objects="1" scenarios="1"/>
  <mergeCells count="2">
    <mergeCell ref="A1:L1"/>
    <mergeCell ref="A2:L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2" sqref="A2:L2"/>
    </sheetView>
  </sheetViews>
  <sheetFormatPr defaultColWidth="9.140625" defaultRowHeight="15"/>
  <cols>
    <col min="1" max="6" width="9.140625" style="1" customWidth="1"/>
    <col min="7" max="7" width="17.421875" style="1" customWidth="1"/>
    <col min="8" max="8" width="10.7109375" style="1" customWidth="1"/>
    <col min="9" max="16384" width="9.140625" style="1" customWidth="1"/>
  </cols>
  <sheetData>
    <row r="1" spans="1:13" ht="27" customHeight="1">
      <c r="A1" s="69" t="str">
        <f>T(Data!B62)</f>
        <v>DISTRICT 3, Sequoyah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1"/>
    </row>
    <row r="2" spans="1:12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T(Data!C62)</f>
        <v>Marble City</v>
      </c>
      <c r="I3" s="25" t="str">
        <f>T(Data!C63)</f>
        <v>Muldrow</v>
      </c>
      <c r="J3" s="25" t="str">
        <f>T(Data!C64)</f>
        <v>Sallisaw</v>
      </c>
      <c r="K3" s="25" t="str">
        <f>T(Data!C65)</f>
        <v>Vian</v>
      </c>
      <c r="L3" s="6" t="s">
        <v>116</v>
      </c>
    </row>
    <row r="4" spans="1:12" ht="15">
      <c r="A4" s="22" t="str">
        <f>T(Data!E51)</f>
        <v>PRINCIPAL CHIEF</v>
      </c>
      <c r="B4" s="22"/>
      <c r="C4" s="22"/>
      <c r="D4" s="22"/>
      <c r="E4" s="22"/>
      <c r="F4" s="18"/>
      <c r="G4" s="18"/>
      <c r="H4" s="19"/>
      <c r="I4" s="19"/>
      <c r="J4" s="20"/>
      <c r="K4" s="19"/>
      <c r="L4" s="21"/>
    </row>
    <row r="5" spans="1:12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SUM(Data!D62)</f>
        <v>41</v>
      </c>
      <c r="I5" s="14">
        <f>SUM(Data!D63)</f>
        <v>161</v>
      </c>
      <c r="J5" s="14">
        <f>SUM(Data!D64)</f>
        <v>239</v>
      </c>
      <c r="K5" s="14">
        <f>SUM(Data!D65)</f>
        <v>133</v>
      </c>
      <c r="L5" s="7">
        <f>SUM(F5:K5)</f>
        <v>574</v>
      </c>
    </row>
    <row r="6" spans="1:12" ht="15.75">
      <c r="A6" s="1" t="str">
        <f>T(Data!A335)</f>
        <v>STACY LEEDS</v>
      </c>
      <c r="F6" s="64" t="s">
        <v>115</v>
      </c>
      <c r="G6" s="64" t="s">
        <v>115</v>
      </c>
      <c r="H6" s="14">
        <f>SUM(Data!D346)</f>
        <v>54</v>
      </c>
      <c r="I6" s="14">
        <f>SUM(Data!D347)</f>
        <v>161</v>
      </c>
      <c r="J6" s="14">
        <f>SUM(Data!D348)</f>
        <v>129</v>
      </c>
      <c r="K6" s="14">
        <f>SUM(Data!D349)</f>
        <v>127</v>
      </c>
      <c r="L6" s="7">
        <f>SUM(F6:K6)</f>
        <v>471</v>
      </c>
    </row>
    <row r="7" spans="1:12" s="2" customFormat="1" ht="15">
      <c r="A7" s="1"/>
      <c r="B7" s="1"/>
      <c r="C7" s="1"/>
      <c r="D7" s="1"/>
      <c r="E7" s="1"/>
      <c r="F7" s="65"/>
      <c r="G7" s="65"/>
      <c r="H7" s="14"/>
      <c r="I7" s="14"/>
      <c r="J7" s="15"/>
      <c r="K7" s="14"/>
      <c r="L7" s="7"/>
    </row>
    <row r="8" spans="1:12" ht="15">
      <c r="A8" s="22" t="str">
        <f>T(Data!E160)</f>
        <v>DEPUTY CHIEF</v>
      </c>
      <c r="B8" s="22"/>
      <c r="C8" s="22"/>
      <c r="D8" s="22"/>
      <c r="E8" s="28"/>
      <c r="F8" s="66"/>
      <c r="G8" s="66"/>
      <c r="H8" s="19"/>
      <c r="I8" s="19"/>
      <c r="J8" s="20"/>
      <c r="K8" s="19"/>
      <c r="L8" s="21"/>
    </row>
    <row r="9" spans="1:12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SUM(Data!D171)</f>
        <v>38</v>
      </c>
      <c r="I9" s="14">
        <f>SUM(Data!D172)</f>
        <v>160</v>
      </c>
      <c r="J9" s="14">
        <f>SUM(Data!D173)</f>
        <v>231</v>
      </c>
      <c r="K9" s="14">
        <f>SUM(Data!D174)</f>
        <v>138</v>
      </c>
      <c r="L9" s="7">
        <f>SUM(F9:K9)</f>
        <v>567</v>
      </c>
    </row>
    <row r="10" spans="1:12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SUM(Data!D274)</f>
        <v>57</v>
      </c>
      <c r="I10" s="14">
        <f>SUM(Data!D275)</f>
        <v>162</v>
      </c>
      <c r="J10" s="14">
        <f>SUM(Data!D276)</f>
        <v>126</v>
      </c>
      <c r="K10" s="14">
        <f>SUM(Data!D277)</f>
        <v>118</v>
      </c>
      <c r="L10" s="7">
        <f>SUM(F10:K10)</f>
        <v>463</v>
      </c>
    </row>
    <row r="11" spans="1:12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15"/>
      <c r="K11" s="14"/>
      <c r="L11" s="7"/>
    </row>
    <row r="12" spans="1:12" ht="15">
      <c r="A12" s="22" t="str">
        <f>T(Data!E223)</f>
        <v>RESOLUTION NO. 55-07</v>
      </c>
      <c r="B12" s="22"/>
      <c r="C12" s="22"/>
      <c r="D12" s="22"/>
      <c r="E12" s="28"/>
      <c r="F12" s="66"/>
      <c r="G12" s="66"/>
      <c r="H12" s="19"/>
      <c r="I12" s="19"/>
      <c r="J12" s="20"/>
      <c r="K12" s="19"/>
      <c r="L12" s="21"/>
    </row>
    <row r="13" spans="1:12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SUM(Data!D233)</f>
        <v>41</v>
      </c>
      <c r="I13" s="14">
        <f>SUM(Data!D234)</f>
        <v>99</v>
      </c>
      <c r="J13" s="14">
        <f>SUM(Data!D235)</f>
        <v>103</v>
      </c>
      <c r="K13" s="14">
        <f>SUM(Data!D236)</f>
        <v>95</v>
      </c>
      <c r="L13" s="7">
        <f>SUM(F13:K13)</f>
        <v>338</v>
      </c>
    </row>
    <row r="14" spans="1:12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SUM(Data!D412)</f>
        <v>51</v>
      </c>
      <c r="I14" s="14">
        <f>SUM(Data!D413)</f>
        <v>212</v>
      </c>
      <c r="J14" s="14">
        <f>SUM(Data!D414)</f>
        <v>256</v>
      </c>
      <c r="K14" s="14">
        <f>SUM(Data!D415)</f>
        <v>157</v>
      </c>
      <c r="L14" s="7">
        <f>SUM(F14:K14)</f>
        <v>676</v>
      </c>
    </row>
    <row r="15" spans="1:12" s="2" customFormat="1" ht="15">
      <c r="A15" s="1"/>
      <c r="B15" s="1"/>
      <c r="C15" s="1"/>
      <c r="D15" s="1"/>
      <c r="E15" s="1"/>
      <c r="F15" s="10"/>
      <c r="G15" s="9"/>
      <c r="H15" s="14"/>
      <c r="I15" s="14"/>
      <c r="J15" s="15"/>
      <c r="K15" s="14"/>
      <c r="L15" s="7"/>
    </row>
    <row r="16" spans="1:12" ht="15">
      <c r="A16" s="22" t="str">
        <f>T(Data!E103)</f>
        <v>COUNCIL MEMBER DISTRICT 3 - SEAT 1</v>
      </c>
      <c r="B16" s="22"/>
      <c r="C16" s="22"/>
      <c r="D16" s="22"/>
      <c r="E16" s="28"/>
      <c r="F16" s="35"/>
      <c r="G16" s="36"/>
      <c r="H16" s="19"/>
      <c r="I16" s="19"/>
      <c r="J16" s="20"/>
      <c r="K16" s="19"/>
      <c r="L16" s="21"/>
    </row>
    <row r="17" spans="1:12" ht="15">
      <c r="A17" s="1" t="str">
        <f>T(Data!A103)</f>
        <v>DAVID W. THORNTON, SR.</v>
      </c>
      <c r="F17" s="38">
        <f>SUM(Data!D103)</f>
        <v>61</v>
      </c>
      <c r="G17" s="37">
        <f>SUM(Data!D108)</f>
        <v>22</v>
      </c>
      <c r="H17" s="14">
        <f>SUM(Data!D104)</f>
        <v>45</v>
      </c>
      <c r="I17" s="14">
        <f>SUM(Data!D105)</f>
        <v>178</v>
      </c>
      <c r="J17" s="14">
        <f>SUM(Data!D106)</f>
        <v>130</v>
      </c>
      <c r="K17" s="14">
        <f>SUM(Data!D107)</f>
        <v>188</v>
      </c>
      <c r="L17" s="7">
        <f>SUM(F17:K17)</f>
        <v>624</v>
      </c>
    </row>
    <row r="18" spans="1:12" ht="15">
      <c r="A18" s="1" t="str">
        <f>T(Data!A326)</f>
        <v>SAM ED BUSH, JR.</v>
      </c>
      <c r="F18" s="38">
        <f>SUM(Data!D326)</f>
        <v>106</v>
      </c>
      <c r="G18" s="37">
        <f>SUM(Data!D331)</f>
        <v>10</v>
      </c>
      <c r="H18" s="14">
        <f>SUM(Data!D327)</f>
        <v>50</v>
      </c>
      <c r="I18" s="14">
        <f>SUM(Data!D328)</f>
        <v>143</v>
      </c>
      <c r="J18" s="14">
        <f>SUM(Data!D329)</f>
        <v>233</v>
      </c>
      <c r="K18" s="14">
        <f>SUM(Data!D330)</f>
        <v>73</v>
      </c>
      <c r="L18" s="7">
        <f>SUM(F18:K18)</f>
        <v>615</v>
      </c>
    </row>
    <row r="19" spans="6:12" ht="15">
      <c r="F19" s="38"/>
      <c r="G19" s="37"/>
      <c r="H19" s="14"/>
      <c r="I19" s="14"/>
      <c r="J19" s="15"/>
      <c r="K19" s="14"/>
      <c r="L19" s="7"/>
    </row>
    <row r="20" spans="1:12" ht="15">
      <c r="A20" s="22" t="str">
        <f>T(Data!E143)</f>
        <v>COUNCIL MEMBER DISTRICT 3 - SEAT 2</v>
      </c>
      <c r="B20" s="8"/>
      <c r="C20" s="8"/>
      <c r="D20" s="8"/>
      <c r="E20" s="29"/>
      <c r="F20" s="35"/>
      <c r="G20" s="36"/>
      <c r="H20" s="19"/>
      <c r="I20" s="19"/>
      <c r="J20" s="20"/>
      <c r="K20" s="19"/>
      <c r="L20" s="21"/>
    </row>
    <row r="21" spans="1:12" ht="15">
      <c r="A21" s="1" t="str">
        <f>T(Data!A143)</f>
        <v>JANELLE LATTIMORE FULLBRIGHT</v>
      </c>
      <c r="F21" s="38">
        <f>SUM(Data!D143)</f>
        <v>112</v>
      </c>
      <c r="G21" s="37">
        <f>SUM(Data!D148)</f>
        <v>13</v>
      </c>
      <c r="H21" s="14">
        <f>SUM(Data!D144)</f>
        <v>41</v>
      </c>
      <c r="I21" s="14">
        <f>SUM(Data!D145)</f>
        <v>196</v>
      </c>
      <c r="J21" s="14">
        <f>SUM(Data!D146)</f>
        <v>262</v>
      </c>
      <c r="K21" s="14">
        <f>SUM(Data!D147)</f>
        <v>113</v>
      </c>
      <c r="L21" s="7">
        <f>SUM(F21:K21)</f>
        <v>737</v>
      </c>
    </row>
    <row r="22" spans="1:12" ht="15">
      <c r="A22" s="1" t="str">
        <f>T(Data!A257)</f>
        <v>PHYLLIS YARGEE</v>
      </c>
      <c r="F22" s="39">
        <f>SUM(Data!D257)</f>
        <v>55</v>
      </c>
      <c r="G22" s="40">
        <f>SUM(Data!D262)</f>
        <v>19</v>
      </c>
      <c r="H22" s="16">
        <f>SUM(Data!D258)</f>
        <v>50</v>
      </c>
      <c r="I22" s="16">
        <f>SUM(Data!D259)</f>
        <v>170</v>
      </c>
      <c r="J22" s="16">
        <f>SUM(Data!D260)</f>
        <v>106</v>
      </c>
      <c r="K22" s="16">
        <f>SUM(Data!D261)</f>
        <v>143</v>
      </c>
      <c r="L22" s="13">
        <f>SUM(F22:K22)</f>
        <v>543</v>
      </c>
    </row>
    <row r="24" ht="15">
      <c r="A24" s="2"/>
    </row>
    <row r="29" ht="15">
      <c r="A29" s="2"/>
    </row>
    <row r="33" ht="15">
      <c r="A33" s="2"/>
    </row>
    <row r="38" ht="15">
      <c r="A38" s="2"/>
    </row>
    <row r="41" ht="15">
      <c r="A41" s="2"/>
    </row>
    <row r="45" ht="15">
      <c r="A45" s="2"/>
    </row>
    <row r="49" ht="15">
      <c r="A49" s="2"/>
    </row>
    <row r="53" ht="15">
      <c r="A53" s="2"/>
    </row>
    <row r="57" ht="15">
      <c r="A57" s="2"/>
    </row>
    <row r="61" ht="15">
      <c r="A61" s="2"/>
    </row>
  </sheetData>
  <sheetProtection password="A104" sheet="1" objects="1" scenarios="1"/>
  <mergeCells count="2">
    <mergeCell ref="A1:L1"/>
    <mergeCell ref="A2:L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2" sqref="A2:K2"/>
    </sheetView>
  </sheetViews>
  <sheetFormatPr defaultColWidth="9.140625" defaultRowHeight="15"/>
  <cols>
    <col min="1" max="6" width="9.140625" style="1" customWidth="1"/>
    <col min="7" max="7" width="18.140625" style="1" customWidth="1"/>
    <col min="8" max="8" width="11.421875" style="1" customWidth="1"/>
    <col min="9" max="16384" width="9.140625" style="1" customWidth="1"/>
  </cols>
  <sheetData>
    <row r="1" spans="1:12" ht="27" customHeight="1">
      <c r="A1" s="69" t="str">
        <f>T(Data!B66)</f>
        <v>DISTRICT 4, Three Rivers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T(Data!C66)</f>
        <v>Ft. Gibson</v>
      </c>
      <c r="I3" s="25" t="str">
        <f>T(Data!C67)</f>
        <v>Okay</v>
      </c>
      <c r="J3" s="25" t="str">
        <f>T(Data!C68)</f>
        <v>Warner</v>
      </c>
      <c r="K3" s="6" t="s">
        <v>116</v>
      </c>
      <c r="L3" s="1"/>
    </row>
    <row r="4" spans="1:12" ht="15">
      <c r="A4" s="22" t="str">
        <f>T(Data!E51)</f>
        <v>PRINCIPAL CHIEF</v>
      </c>
      <c r="B4" s="22"/>
      <c r="C4" s="22"/>
      <c r="D4" s="22"/>
      <c r="E4" s="28"/>
      <c r="F4" s="18"/>
      <c r="G4" s="18"/>
      <c r="H4" s="19"/>
      <c r="I4" s="19"/>
      <c r="J4" s="20"/>
      <c r="K4" s="21"/>
      <c r="L4" s="2"/>
    </row>
    <row r="5" spans="1:11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SUM(Data!D66)</f>
        <v>208</v>
      </c>
      <c r="I5" s="14">
        <f>SUM(Data!D67)</f>
        <v>45</v>
      </c>
      <c r="J5" s="14">
        <f>SUM(Data!D68)</f>
        <v>144</v>
      </c>
      <c r="K5" s="7">
        <f>SUM(F5:J5)</f>
        <v>397</v>
      </c>
    </row>
    <row r="6" spans="1:11" ht="15.75">
      <c r="A6" s="1" t="str">
        <f>T(Data!A335)</f>
        <v>STACY LEEDS</v>
      </c>
      <c r="F6" s="64" t="s">
        <v>115</v>
      </c>
      <c r="G6" s="64" t="s">
        <v>115</v>
      </c>
      <c r="H6" s="14">
        <f>SUM(Data!D350)</f>
        <v>150</v>
      </c>
      <c r="I6" s="14">
        <f>SUM(Data!D351)</f>
        <v>29</v>
      </c>
      <c r="J6" s="14">
        <f>SUM(Data!D352)</f>
        <v>64</v>
      </c>
      <c r="K6" s="7">
        <f>SUM(F6:J6)</f>
        <v>243</v>
      </c>
    </row>
    <row r="7" spans="1:12" s="2" customFormat="1" ht="15">
      <c r="A7" s="1"/>
      <c r="B7" s="1"/>
      <c r="C7" s="1"/>
      <c r="D7" s="1"/>
      <c r="E7" s="1"/>
      <c r="F7" s="65"/>
      <c r="G7" s="65"/>
      <c r="H7" s="14"/>
      <c r="I7" s="14"/>
      <c r="J7" s="15"/>
      <c r="K7" s="7"/>
      <c r="L7" s="1"/>
    </row>
    <row r="8" spans="1:12" ht="15">
      <c r="A8" s="22" t="str">
        <f>T(Data!E160)</f>
        <v>DEPUTY CHIEF</v>
      </c>
      <c r="B8" s="22"/>
      <c r="C8" s="22"/>
      <c r="D8" s="22"/>
      <c r="E8" s="28"/>
      <c r="F8" s="66"/>
      <c r="G8" s="66"/>
      <c r="H8" s="19"/>
      <c r="I8" s="19"/>
      <c r="J8" s="20"/>
      <c r="K8" s="21"/>
      <c r="L8" s="2"/>
    </row>
    <row r="9" spans="1:11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SUM(Data!D175)</f>
        <v>229</v>
      </c>
      <c r="I9" s="14">
        <f>SUM(Data!D176)</f>
        <v>46</v>
      </c>
      <c r="J9" s="14">
        <f>SUM(Data!D177)</f>
        <v>151</v>
      </c>
      <c r="K9" s="7">
        <f>SUM(F9:J9)</f>
        <v>426</v>
      </c>
    </row>
    <row r="10" spans="1:11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SUM(Data!D278)</f>
        <v>127</v>
      </c>
      <c r="I10" s="14">
        <f>SUM(Data!D279)</f>
        <v>27</v>
      </c>
      <c r="J10" s="14">
        <f>SUM(Data!D280)</f>
        <v>55</v>
      </c>
      <c r="K10" s="7">
        <f>SUM(F10:J10)</f>
        <v>209</v>
      </c>
    </row>
    <row r="11" spans="1:12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15"/>
      <c r="K11" s="7"/>
      <c r="L11" s="1"/>
    </row>
    <row r="12" spans="1:12" ht="15">
      <c r="A12" s="22" t="str">
        <f>T(Data!E223)</f>
        <v>RESOLUTION NO. 55-07</v>
      </c>
      <c r="B12" s="22"/>
      <c r="C12" s="22"/>
      <c r="D12" s="22"/>
      <c r="E12" s="28"/>
      <c r="F12" s="66"/>
      <c r="G12" s="66"/>
      <c r="H12" s="19"/>
      <c r="I12" s="19"/>
      <c r="J12" s="20"/>
      <c r="K12" s="21"/>
      <c r="L12" s="2"/>
    </row>
    <row r="13" spans="1:11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SUM(Data!D237)</f>
        <v>127</v>
      </c>
      <c r="I13" s="14">
        <f>SUM(Data!D238)</f>
        <v>23</v>
      </c>
      <c r="J13" s="14">
        <f>SUM(Data!D239)</f>
        <v>44</v>
      </c>
      <c r="K13" s="7">
        <f>SUM(F13:J13)</f>
        <v>194</v>
      </c>
    </row>
    <row r="14" spans="1:11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SUM(Data!D416)</f>
        <v>227</v>
      </c>
      <c r="I14" s="14">
        <f>SUM(Data!D417)</f>
        <v>51</v>
      </c>
      <c r="J14" s="14">
        <f>SUM(Data!D418)</f>
        <v>163</v>
      </c>
      <c r="K14" s="7">
        <f>SUM(F14:J14)</f>
        <v>441</v>
      </c>
    </row>
    <row r="15" spans="6:11" ht="15">
      <c r="F15" s="10"/>
      <c r="G15" s="9"/>
      <c r="H15" s="14"/>
      <c r="I15" s="14"/>
      <c r="J15" s="15"/>
      <c r="K15" s="7"/>
    </row>
    <row r="16" spans="1:11" ht="15">
      <c r="A16" s="22" t="str">
        <f>T(Data!E116)</f>
        <v>COUNCIL MEMBER DISTRICT 4</v>
      </c>
      <c r="B16" s="8"/>
      <c r="C16" s="8"/>
      <c r="D16" s="8"/>
      <c r="E16" s="29"/>
      <c r="F16" s="35"/>
      <c r="G16" s="36"/>
      <c r="H16" s="19"/>
      <c r="I16" s="19"/>
      <c r="J16" s="20"/>
      <c r="K16" s="21"/>
    </row>
    <row r="17" spans="1:11" ht="15">
      <c r="A17" s="1" t="str">
        <f>T(Data!A116)</f>
        <v>DON GARVIN</v>
      </c>
      <c r="F17" s="38">
        <f>SUM(Data!D116)</f>
        <v>312</v>
      </c>
      <c r="G17" s="37">
        <f>SUM(Data!D120)</f>
        <v>19</v>
      </c>
      <c r="H17" s="14">
        <f>SUM(Data!D117)</f>
        <v>214</v>
      </c>
      <c r="I17" s="14">
        <f>SUM(Data!D118)</f>
        <v>49</v>
      </c>
      <c r="J17" s="14">
        <f>SUM(Data!D119)</f>
        <v>151</v>
      </c>
      <c r="K17" s="7">
        <f>SUM(F17:J17)</f>
        <v>745</v>
      </c>
    </row>
    <row r="18" spans="1:11" ht="15">
      <c r="A18" s="1" t="str">
        <f>T(Data!A217)</f>
        <v>MICKEY IGERT</v>
      </c>
      <c r="F18" s="39">
        <f>SUM(Data!D217)</f>
        <v>105</v>
      </c>
      <c r="G18" s="40">
        <f>SUM(Data!D221)</f>
        <v>12</v>
      </c>
      <c r="H18" s="16">
        <f>SUM(Data!D218)</f>
        <v>145</v>
      </c>
      <c r="I18" s="16">
        <f>SUM(Data!D219)</f>
        <v>24</v>
      </c>
      <c r="J18" s="16">
        <f>SUM(Data!D220)</f>
        <v>54</v>
      </c>
      <c r="K18" s="13">
        <f>SUM(F18:J18)</f>
        <v>340</v>
      </c>
    </row>
    <row r="21" ht="15">
      <c r="A21" s="2"/>
    </row>
    <row r="25" ht="15">
      <c r="A25" s="2"/>
    </row>
    <row r="30" ht="15">
      <c r="A30" s="2"/>
    </row>
    <row r="33" ht="15">
      <c r="A33" s="2"/>
    </row>
    <row r="37" ht="15">
      <c r="A37" s="2"/>
    </row>
    <row r="41" ht="15">
      <c r="A41" s="2"/>
    </row>
    <row r="45" ht="15">
      <c r="A45" s="2"/>
    </row>
    <row r="49" ht="15">
      <c r="A49" s="2"/>
    </row>
    <row r="53" ht="15">
      <c r="A53" s="2"/>
    </row>
  </sheetData>
  <sheetProtection password="A104" sheet="1" objects="1" scenarios="1"/>
  <mergeCells count="2">
    <mergeCell ref="A1:L1"/>
    <mergeCell ref="A2:K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" sqref="A2:M2"/>
    </sheetView>
  </sheetViews>
  <sheetFormatPr defaultColWidth="9.140625" defaultRowHeight="15"/>
  <cols>
    <col min="1" max="6" width="9.140625" style="1" customWidth="1"/>
    <col min="7" max="7" width="17.140625" style="1" customWidth="1"/>
    <col min="8" max="8" width="7.00390625" style="1" customWidth="1"/>
    <col min="9" max="9" width="7.57421875" style="1" customWidth="1"/>
    <col min="10" max="10" width="6.00390625" style="1" customWidth="1"/>
    <col min="11" max="11" width="8.140625" style="1" customWidth="1"/>
    <col min="12" max="16384" width="9.140625" style="1" customWidth="1"/>
  </cols>
  <sheetData>
    <row r="1" spans="1:13" ht="27" customHeight="1">
      <c r="A1" s="69" t="str">
        <f>T(Data!B69)</f>
        <v>DISTRICT 5, Delaware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T(Data!C69)</f>
        <v>Afton</v>
      </c>
      <c r="I3" s="25" t="str">
        <f>T(Data!C70)</f>
        <v>Grove</v>
      </c>
      <c r="J3" s="25" t="str">
        <f>T(Data!C71)</f>
        <v>Jay</v>
      </c>
      <c r="K3" s="25" t="str">
        <f>T(Data!C72)</f>
        <v>Kansas</v>
      </c>
      <c r="L3" s="25" t="str">
        <f>T(Data!C73)</f>
        <v>Kenwood</v>
      </c>
      <c r="M3" s="6" t="s">
        <v>116</v>
      </c>
    </row>
    <row r="4" spans="1:13" s="2" customFormat="1" ht="15">
      <c r="A4" s="22" t="str">
        <f>T(Data!E51)</f>
        <v>PRINCIPAL CHIEF</v>
      </c>
      <c r="B4" s="22"/>
      <c r="C4" s="22"/>
      <c r="D4" s="22"/>
      <c r="E4" s="28"/>
      <c r="F4" s="17"/>
      <c r="G4" s="18"/>
      <c r="H4" s="19"/>
      <c r="I4" s="19"/>
      <c r="J4" s="20"/>
      <c r="K4" s="19"/>
      <c r="L4" s="19"/>
      <c r="M4" s="21"/>
    </row>
    <row r="5" spans="1:13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SUM(Data!D69)</f>
        <v>35</v>
      </c>
      <c r="I5" s="14">
        <f>SUM(Data!D70)</f>
        <v>112</v>
      </c>
      <c r="J5" s="14">
        <f>SUM(Data!D71)</f>
        <v>213</v>
      </c>
      <c r="K5" s="14">
        <f>SUM(Data!D72)</f>
        <v>138</v>
      </c>
      <c r="L5" s="14">
        <f>SUM(Data!D73)</f>
        <v>30</v>
      </c>
      <c r="M5" s="7">
        <f>SUM(F5:L5)</f>
        <v>528</v>
      </c>
    </row>
    <row r="6" spans="1:13" ht="15.75">
      <c r="A6" s="1" t="str">
        <f>T(Data!A335)</f>
        <v>STACY LEEDS</v>
      </c>
      <c r="F6" s="64" t="s">
        <v>115</v>
      </c>
      <c r="G6" s="64" t="s">
        <v>115</v>
      </c>
      <c r="H6" s="14">
        <f>SUM(Data!D353)</f>
        <v>17</v>
      </c>
      <c r="I6" s="14">
        <f>SUM(Data!D354)</f>
        <v>51</v>
      </c>
      <c r="J6" s="14">
        <f>SUM(Data!D355)</f>
        <v>201</v>
      </c>
      <c r="K6" s="14">
        <f>SUM(Data!D356)</f>
        <v>179</v>
      </c>
      <c r="L6" s="14">
        <f>SUM(Data!D357)</f>
        <v>45</v>
      </c>
      <c r="M6" s="7">
        <f>SUM(F6:L6)</f>
        <v>493</v>
      </c>
    </row>
    <row r="7" spans="6:13" ht="15">
      <c r="F7" s="65"/>
      <c r="G7" s="65"/>
      <c r="H7" s="14"/>
      <c r="I7" s="14"/>
      <c r="J7" s="15"/>
      <c r="K7" s="14"/>
      <c r="L7" s="14"/>
      <c r="M7" s="7"/>
    </row>
    <row r="8" spans="1:13" s="2" customFormat="1" ht="15">
      <c r="A8" s="22" t="str">
        <f>T(Data!E160)</f>
        <v>DEPUTY CHIEF</v>
      </c>
      <c r="B8" s="22"/>
      <c r="C8" s="22"/>
      <c r="D8" s="22"/>
      <c r="E8" s="28"/>
      <c r="F8" s="66"/>
      <c r="G8" s="66"/>
      <c r="H8" s="19"/>
      <c r="I8" s="19"/>
      <c r="J8" s="20"/>
      <c r="K8" s="19"/>
      <c r="L8" s="19"/>
      <c r="M8" s="21"/>
    </row>
    <row r="9" spans="1:13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SUM(Data!D178)</f>
        <v>34</v>
      </c>
      <c r="I9" s="14">
        <f>SUM(Data!D179)</f>
        <v>110</v>
      </c>
      <c r="J9" s="14">
        <f>SUM(Data!D180)</f>
        <v>219</v>
      </c>
      <c r="K9" s="14">
        <f>SUM(Data!D181)</f>
        <v>147</v>
      </c>
      <c r="L9" s="14">
        <f>SUM(Data!D182)</f>
        <v>36</v>
      </c>
      <c r="M9" s="7">
        <f>SUM(F9:L9)</f>
        <v>546</v>
      </c>
    </row>
    <row r="10" spans="1:13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SUM(Data!D281)</f>
        <v>18</v>
      </c>
      <c r="I10" s="14">
        <f>SUM(Data!D282)</f>
        <v>47</v>
      </c>
      <c r="J10" s="14">
        <f>SUM(Data!D283)</f>
        <v>187</v>
      </c>
      <c r="K10" s="14">
        <f>SUM(Data!D284)</f>
        <v>165</v>
      </c>
      <c r="L10" s="14">
        <f>SUM(Data!D285)</f>
        <v>38</v>
      </c>
      <c r="M10" s="7">
        <f>SUM(F10:L10)</f>
        <v>455</v>
      </c>
    </row>
    <row r="11" spans="6:13" ht="15">
      <c r="F11" s="65"/>
      <c r="G11" s="65"/>
      <c r="H11" s="14"/>
      <c r="I11" s="14"/>
      <c r="J11" s="15"/>
      <c r="K11" s="14"/>
      <c r="L11" s="14"/>
      <c r="M11" s="7"/>
    </row>
    <row r="12" spans="1:13" s="2" customFormat="1" ht="15">
      <c r="A12" s="22" t="str">
        <f>T(Data!E223)</f>
        <v>RESOLUTION NO. 55-07</v>
      </c>
      <c r="B12" s="22"/>
      <c r="C12" s="22"/>
      <c r="D12" s="22"/>
      <c r="E12" s="28"/>
      <c r="F12" s="66"/>
      <c r="G12" s="66"/>
      <c r="H12" s="19"/>
      <c r="I12" s="19"/>
      <c r="J12" s="20"/>
      <c r="K12" s="19"/>
      <c r="L12" s="19"/>
      <c r="M12" s="21"/>
    </row>
    <row r="13" spans="1:13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SUM(Data!D240)</f>
        <v>16</v>
      </c>
      <c r="I13" s="14">
        <f>SUM(Data!D241)</f>
        <v>28</v>
      </c>
      <c r="J13" s="14">
        <f>SUM(Data!D242)</f>
        <v>139</v>
      </c>
      <c r="K13" s="14">
        <f>SUM(Data!D243)</f>
        <v>115</v>
      </c>
      <c r="L13" s="14">
        <f>SUM(Data!D244)</f>
        <v>28</v>
      </c>
      <c r="M13" s="7">
        <f>SUM(F13:L13)</f>
        <v>326</v>
      </c>
    </row>
    <row r="14" spans="1:13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SUM(Data!D419)</f>
        <v>36</v>
      </c>
      <c r="I14" s="14">
        <f>SUM(Data!D420)</f>
        <v>128</v>
      </c>
      <c r="J14" s="14">
        <f>SUM(Data!D421)</f>
        <v>263</v>
      </c>
      <c r="K14" s="14">
        <f>SUM(Data!D422)</f>
        <v>188</v>
      </c>
      <c r="L14" s="14">
        <f>SUM(Data!D423)</f>
        <v>47</v>
      </c>
      <c r="M14" s="7">
        <f>SUM(F14:L14)</f>
        <v>662</v>
      </c>
    </row>
    <row r="15" spans="6:13" ht="15">
      <c r="F15" s="10"/>
      <c r="G15" s="9"/>
      <c r="H15" s="14"/>
      <c r="I15" s="14"/>
      <c r="J15" s="15"/>
      <c r="K15" s="14"/>
      <c r="L15" s="14"/>
      <c r="M15" s="7"/>
    </row>
    <row r="16" spans="1:13" ht="15">
      <c r="A16" s="22" t="str">
        <f>T(Data!E121)</f>
        <v>COUNCIL MEMBER DISTRICT 5 - SEAT 1</v>
      </c>
      <c r="B16" s="8"/>
      <c r="C16" s="8"/>
      <c r="D16" s="8"/>
      <c r="E16" s="29"/>
      <c r="F16" s="35"/>
      <c r="G16" s="36"/>
      <c r="H16" s="19"/>
      <c r="I16" s="19"/>
      <c r="J16" s="20"/>
      <c r="K16" s="19"/>
      <c r="L16" s="19"/>
      <c r="M16" s="21"/>
    </row>
    <row r="17" spans="1:13" ht="15">
      <c r="A17" s="1" t="str">
        <f>T(Data!A121)</f>
        <v>HARLEY L. BUZZARD</v>
      </c>
      <c r="F17" s="38">
        <f>SUM(Data!D121)</f>
        <v>61</v>
      </c>
      <c r="G17" s="37">
        <f>SUM(Data!D127)</f>
        <v>11</v>
      </c>
      <c r="H17" s="14">
        <f>SUM(Data!D122)</f>
        <v>33</v>
      </c>
      <c r="I17" s="14">
        <f>SUM(Data!D123)</f>
        <v>100</v>
      </c>
      <c r="J17" s="14">
        <f>SUM(Data!D124)</f>
        <v>247</v>
      </c>
      <c r="K17" s="14">
        <f>SUM(Data!D125)</f>
        <v>121</v>
      </c>
      <c r="L17" s="14">
        <f>SUM(Data!D126)</f>
        <v>45</v>
      </c>
      <c r="M17" s="7">
        <f>SUM(F17:L17)</f>
        <v>618</v>
      </c>
    </row>
    <row r="18" spans="1:13" ht="15">
      <c r="A18" s="1" t="str">
        <f>T(Data!A205)</f>
        <v>MELVINA SHOTPOUCH</v>
      </c>
      <c r="F18" s="38">
        <f>SUM(Data!D205)</f>
        <v>52</v>
      </c>
      <c r="G18" s="37">
        <f>SUM(Data!D211)</f>
        <v>6</v>
      </c>
      <c r="H18" s="14">
        <f>SUM(Data!D206)</f>
        <v>18</v>
      </c>
      <c r="I18" s="14">
        <f>SUM(Data!D207)</f>
        <v>59</v>
      </c>
      <c r="J18" s="14">
        <f>SUM(Data!D208)</f>
        <v>163</v>
      </c>
      <c r="K18" s="14">
        <f>SUM(Data!D209)</f>
        <v>136</v>
      </c>
      <c r="L18" s="14">
        <f>SUM(Data!D210)</f>
        <v>22</v>
      </c>
      <c r="M18" s="7">
        <f>SUM(F18:L18)</f>
        <v>456</v>
      </c>
    </row>
    <row r="19" spans="1:13" ht="15">
      <c r="A19" s="1" t="str">
        <f>T(Data!A380)</f>
        <v>SUSAN LAMB REED</v>
      </c>
      <c r="F19" s="38">
        <f>SUM(Data!D380)</f>
        <v>9</v>
      </c>
      <c r="G19" s="37">
        <f>SUM(Data!D386)</f>
        <v>1</v>
      </c>
      <c r="H19" s="14">
        <f>SUM(Data!D381)</f>
        <v>1</v>
      </c>
      <c r="I19" s="14">
        <f>SUM(Data!D382)</f>
        <v>4</v>
      </c>
      <c r="J19" s="14">
        <f>SUM(Data!D383)</f>
        <v>8</v>
      </c>
      <c r="K19" s="14">
        <f>SUM(Data!D384)</f>
        <v>56</v>
      </c>
      <c r="L19" s="14">
        <f>SUM(Data!D385)</f>
        <v>9</v>
      </c>
      <c r="M19" s="7">
        <f>SUM(F19:L19)</f>
        <v>88</v>
      </c>
    </row>
    <row r="20" spans="6:13" ht="15">
      <c r="F20" s="38"/>
      <c r="G20" s="37"/>
      <c r="H20" s="14"/>
      <c r="I20" s="14"/>
      <c r="J20" s="15"/>
      <c r="K20" s="14"/>
      <c r="L20" s="14"/>
      <c r="M20" s="7"/>
    </row>
    <row r="21" spans="1:13" ht="15">
      <c r="A21" s="22" t="str">
        <f>T(Data!E96)</f>
        <v>COUNCIL MEMBER DISTRICT 5 - SEAT 2</v>
      </c>
      <c r="B21" s="8"/>
      <c r="C21" s="8"/>
      <c r="D21" s="8"/>
      <c r="E21" s="29"/>
      <c r="F21" s="35"/>
      <c r="G21" s="36"/>
      <c r="H21" s="19"/>
      <c r="I21" s="19"/>
      <c r="J21" s="20"/>
      <c r="K21" s="19"/>
      <c r="L21" s="19"/>
      <c r="M21" s="21"/>
    </row>
    <row r="22" spans="1:13" ht="15">
      <c r="A22" s="1" t="str">
        <f>T(Data!A96)</f>
        <v>CURTIS G. SNELL</v>
      </c>
      <c r="F22" s="38">
        <f>SUM(Data!D96)</f>
        <v>55</v>
      </c>
      <c r="G22" s="37">
        <f>SUM(Data!D102)</f>
        <v>15</v>
      </c>
      <c r="H22" s="14">
        <f>SUM(Data!D97)</f>
        <v>31</v>
      </c>
      <c r="I22" s="14">
        <f>SUM(Data!D98)</f>
        <v>114</v>
      </c>
      <c r="J22" s="14">
        <f>SUM(Data!D99)</f>
        <v>258</v>
      </c>
      <c r="K22" s="14">
        <f>SUM(Data!D100)</f>
        <v>170</v>
      </c>
      <c r="L22" s="14">
        <f>SUM(Data!D101)</f>
        <v>59</v>
      </c>
      <c r="M22" s="7">
        <f>SUM(F22:L22)</f>
        <v>702</v>
      </c>
    </row>
    <row r="23" spans="1:13" ht="15">
      <c r="A23" s="1" t="str">
        <f>T(Data!A198)</f>
        <v>LINDA HUGHES O’LEARY</v>
      </c>
      <c r="F23" s="39">
        <f>SUM(Data!D198)</f>
        <v>61</v>
      </c>
      <c r="G23" s="40">
        <f>SUM(Data!D204)</f>
        <v>4</v>
      </c>
      <c r="H23" s="16">
        <f>SUM(Data!D199)</f>
        <v>20</v>
      </c>
      <c r="I23" s="16">
        <f>SUM(Data!D200)</f>
        <v>47</v>
      </c>
      <c r="J23" s="16">
        <f>SUM(Data!D201)</f>
        <v>158</v>
      </c>
      <c r="K23" s="16">
        <f>SUM(Data!D202)</f>
        <v>49</v>
      </c>
      <c r="L23" s="16">
        <f>SUM(Data!D203)</f>
        <v>16</v>
      </c>
      <c r="M23" s="13">
        <f>SUM(F23:L23)</f>
        <v>355</v>
      </c>
    </row>
    <row r="28" ht="15">
      <c r="A28" s="2"/>
    </row>
    <row r="31" ht="15">
      <c r="A31" s="2"/>
    </row>
    <row r="35" ht="15">
      <c r="A35" s="2"/>
    </row>
    <row r="39" ht="15">
      <c r="A39" s="2"/>
    </row>
    <row r="43" ht="15">
      <c r="A43" s="2"/>
    </row>
    <row r="47" ht="15">
      <c r="A47" s="2"/>
    </row>
    <row r="51" ht="15">
      <c r="A51" s="2"/>
    </row>
  </sheetData>
  <sheetProtection password="A104" sheet="1" objects="1" scenarios="1"/>
  <mergeCells count="2">
    <mergeCell ref="A1:M1"/>
    <mergeCell ref="A2:M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2" sqref="A2:K2"/>
    </sheetView>
  </sheetViews>
  <sheetFormatPr defaultColWidth="9.140625" defaultRowHeight="15"/>
  <cols>
    <col min="1" max="6" width="9.140625" style="1" customWidth="1"/>
    <col min="7" max="7" width="17.8515625" style="1" customWidth="1"/>
    <col min="8" max="8" width="13.8515625" style="1" customWidth="1"/>
    <col min="9" max="16384" width="9.140625" style="1" customWidth="1"/>
  </cols>
  <sheetData>
    <row r="1" spans="1:12" ht="27" customHeight="1">
      <c r="A1" s="69" t="str">
        <f>T(Data!B74)</f>
        <v>DISTRICT 6, Mayes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1"/>
    </row>
    <row r="2" spans="1:13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73"/>
    </row>
    <row r="3" spans="1:13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T(Data!C74)</f>
        <v>Locust Grove</v>
      </c>
      <c r="I3" s="25" t="str">
        <f>T(Data!C75)</f>
        <v>Pryor</v>
      </c>
      <c r="J3" s="25" t="str">
        <f>T(Data!C76)</f>
        <v>Salina</v>
      </c>
      <c r="K3" s="6" t="s">
        <v>116</v>
      </c>
      <c r="L3" s="1"/>
      <c r="M3" s="1"/>
    </row>
    <row r="4" spans="1:13" ht="15">
      <c r="A4" s="22" t="str">
        <f>T(Data!E51)</f>
        <v>PRINCIPAL CHIEF</v>
      </c>
      <c r="B4" s="22"/>
      <c r="C4" s="22"/>
      <c r="D4" s="22"/>
      <c r="E4" s="28"/>
      <c r="F4" s="18"/>
      <c r="G4" s="18"/>
      <c r="H4" s="19"/>
      <c r="I4" s="19"/>
      <c r="J4" s="20"/>
      <c r="K4" s="21"/>
      <c r="L4" s="2"/>
      <c r="M4" s="2"/>
    </row>
    <row r="5" spans="1:11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SUM(Data!D74)</f>
        <v>103</v>
      </c>
      <c r="I5" s="14">
        <f>SUM(Data!D75)</f>
        <v>153</v>
      </c>
      <c r="J5" s="14">
        <f>SUM(Data!D76)</f>
        <v>71</v>
      </c>
      <c r="K5" s="7">
        <f>SUM(F5:J5)</f>
        <v>327</v>
      </c>
    </row>
    <row r="6" spans="1:11" ht="15.75">
      <c r="A6" s="1" t="str">
        <f>T(Data!A335)</f>
        <v>STACY LEEDS</v>
      </c>
      <c r="F6" s="64" t="s">
        <v>115</v>
      </c>
      <c r="G6" s="64" t="s">
        <v>115</v>
      </c>
      <c r="H6" s="14">
        <f>SUM(Data!D358)</f>
        <v>153</v>
      </c>
      <c r="I6" s="14">
        <f>SUM(Data!D359)</f>
        <v>75</v>
      </c>
      <c r="J6" s="14">
        <f>SUM(Data!D360)</f>
        <v>87</v>
      </c>
      <c r="K6" s="7">
        <f>SUM(F6:J6)</f>
        <v>315</v>
      </c>
    </row>
    <row r="7" spans="1:13" s="2" customFormat="1" ht="15">
      <c r="A7" s="1"/>
      <c r="B7" s="1"/>
      <c r="C7" s="1"/>
      <c r="D7" s="1"/>
      <c r="E7" s="1"/>
      <c r="F7" s="65"/>
      <c r="G7" s="65"/>
      <c r="H7" s="14"/>
      <c r="I7" s="14"/>
      <c r="J7" s="15"/>
      <c r="K7" s="7"/>
      <c r="L7" s="1"/>
      <c r="M7" s="1"/>
    </row>
    <row r="8" spans="1:13" ht="15">
      <c r="A8" s="22" t="str">
        <f>T(Data!E160)</f>
        <v>DEPUTY CHIEF</v>
      </c>
      <c r="B8" s="22"/>
      <c r="C8" s="22"/>
      <c r="D8" s="22"/>
      <c r="E8" s="28"/>
      <c r="F8" s="66"/>
      <c r="G8" s="66"/>
      <c r="H8" s="19"/>
      <c r="I8" s="19"/>
      <c r="J8" s="20"/>
      <c r="K8" s="21"/>
      <c r="L8" s="2"/>
      <c r="M8" s="2"/>
    </row>
    <row r="9" spans="1:11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SUM(Data!D183)</f>
        <v>105</v>
      </c>
      <c r="I9" s="14">
        <f>SUM(Data!D184)</f>
        <v>154</v>
      </c>
      <c r="J9" s="14">
        <f>SUM(Data!D185)</f>
        <v>68</v>
      </c>
      <c r="K9" s="7">
        <f>SUM(F9:J9)</f>
        <v>327</v>
      </c>
    </row>
    <row r="10" spans="1:11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SUM(Data!D286)</f>
        <v>146</v>
      </c>
      <c r="I10" s="14">
        <f>SUM(Data!D287)</f>
        <v>74</v>
      </c>
      <c r="J10" s="14">
        <f>SUM(Data!D288)</f>
        <v>90</v>
      </c>
      <c r="K10" s="7">
        <f>SUM(F10:J10)</f>
        <v>310</v>
      </c>
    </row>
    <row r="11" spans="1:13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15"/>
      <c r="K11" s="7"/>
      <c r="L11" s="1"/>
      <c r="M11" s="1"/>
    </row>
    <row r="12" spans="1:13" ht="15">
      <c r="A12" s="22" t="str">
        <f>T(Data!E223)</f>
        <v>RESOLUTION NO. 55-07</v>
      </c>
      <c r="B12" s="22"/>
      <c r="C12" s="22"/>
      <c r="D12" s="22"/>
      <c r="E12" s="28"/>
      <c r="F12" s="66"/>
      <c r="G12" s="66"/>
      <c r="H12" s="19"/>
      <c r="I12" s="19"/>
      <c r="J12" s="20"/>
      <c r="K12" s="21"/>
      <c r="L12" s="2"/>
      <c r="M12" s="2"/>
    </row>
    <row r="13" spans="1:11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SUM(Data!D245)</f>
        <v>94</v>
      </c>
      <c r="I13" s="14">
        <f>SUM(Data!D246)</f>
        <v>50</v>
      </c>
      <c r="J13" s="14">
        <f>SUM(Data!D247)</f>
        <v>47</v>
      </c>
      <c r="K13" s="7">
        <f>SUM(F13:J13)</f>
        <v>191</v>
      </c>
    </row>
    <row r="14" spans="1:11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SUM(Data!D424)</f>
        <v>152</v>
      </c>
      <c r="I14" s="14">
        <f>SUM(Data!D425)</f>
        <v>173</v>
      </c>
      <c r="J14" s="14">
        <f>SUM(Data!D426)</f>
        <v>110</v>
      </c>
      <c r="K14" s="7">
        <f>SUM(F14:J14)</f>
        <v>435</v>
      </c>
    </row>
    <row r="15" spans="6:11" ht="15">
      <c r="F15" s="10"/>
      <c r="G15" s="9"/>
      <c r="H15" s="14"/>
      <c r="I15" s="14"/>
      <c r="J15" s="15"/>
      <c r="K15" s="7"/>
    </row>
    <row r="16" spans="1:11" ht="15">
      <c r="A16" s="22" t="str">
        <f>T(Data!E86)</f>
        <v>COUNCIL MEMBER DISTRICT 6 - SEAT 1</v>
      </c>
      <c r="B16" s="8"/>
      <c r="C16" s="8"/>
      <c r="D16" s="8"/>
      <c r="E16" s="29"/>
      <c r="F16" s="35"/>
      <c r="G16" s="36"/>
      <c r="H16" s="19"/>
      <c r="I16" s="19"/>
      <c r="J16" s="20"/>
      <c r="K16" s="21"/>
    </row>
    <row r="17" spans="1:11" ht="15">
      <c r="A17" s="1" t="str">
        <f>T(Data!A86)</f>
        <v>CHRIS SOAP</v>
      </c>
      <c r="F17" s="38">
        <f>SUM(Data!D86)</f>
        <v>37</v>
      </c>
      <c r="G17" s="37">
        <f>SUM(Data!D90)</f>
        <v>7</v>
      </c>
      <c r="H17" s="14">
        <f>SUM(Data!D87)</f>
        <v>106</v>
      </c>
      <c r="I17" s="14">
        <f>SUM(Data!D88)</f>
        <v>151</v>
      </c>
      <c r="J17" s="14">
        <f>SUM(Data!D89)</f>
        <v>103</v>
      </c>
      <c r="K17" s="7">
        <f>SUM(F17:J17)</f>
        <v>404</v>
      </c>
    </row>
    <row r="18" spans="1:11" ht="15">
      <c r="A18" s="1" t="str">
        <f>T(Data!A149)</f>
        <v>JERRY D. TROGLIN</v>
      </c>
      <c r="F18" s="38">
        <f>SUM(Data!D149)</f>
        <v>1</v>
      </c>
      <c r="G18" s="37">
        <f>SUM(Data!D153)</f>
        <v>2</v>
      </c>
      <c r="H18" s="14">
        <f>SUM(Data!D150)</f>
        <v>30</v>
      </c>
      <c r="I18" s="14">
        <f>SUM(Data!D151)</f>
        <v>13</v>
      </c>
      <c r="J18" s="14">
        <f>SUM(Data!D152)</f>
        <v>16</v>
      </c>
      <c r="K18" s="7">
        <f>SUM(F18:J18)</f>
        <v>62</v>
      </c>
    </row>
    <row r="19" spans="1:11" ht="15">
      <c r="A19" s="1" t="str">
        <f>T(Data!A375)</f>
        <v>SUE FINE</v>
      </c>
      <c r="F19" s="38">
        <f>SUM(Data!D375)</f>
        <v>18</v>
      </c>
      <c r="G19" s="37">
        <f>SUM(Data!D379)</f>
        <v>7</v>
      </c>
      <c r="H19" s="14">
        <f>SUM(Data!D376)</f>
        <v>120</v>
      </c>
      <c r="I19" s="14">
        <f>SUM(Data!D377)</f>
        <v>64</v>
      </c>
      <c r="J19" s="14">
        <f>SUM(Data!D378)</f>
        <v>41</v>
      </c>
      <c r="K19" s="7">
        <f>SUM(F19:J19)</f>
        <v>250</v>
      </c>
    </row>
    <row r="20" spans="6:11" ht="15">
      <c r="F20" s="38"/>
      <c r="G20" s="37"/>
      <c r="H20" s="14"/>
      <c r="I20" s="14"/>
      <c r="J20" s="15"/>
      <c r="K20" s="7"/>
    </row>
    <row r="21" spans="1:11" ht="15">
      <c r="A21" s="22" t="str">
        <f>T(Data!E212)</f>
        <v>COUNCIL MEMBER DISTRICT 6 - SEAT 2</v>
      </c>
      <c r="B21" s="8"/>
      <c r="C21" s="8"/>
      <c r="D21" s="8"/>
      <c r="E21" s="29"/>
      <c r="F21" s="35"/>
      <c r="G21" s="36"/>
      <c r="H21" s="19"/>
      <c r="I21" s="19"/>
      <c r="J21" s="20"/>
      <c r="K21" s="21"/>
    </row>
    <row r="22" spans="1:11" ht="15">
      <c r="A22" s="1" t="str">
        <f>T(Data!A212)</f>
        <v>MEREDITH A. FRAILEY</v>
      </c>
      <c r="F22" s="39">
        <f>SUM(Data!D212)</f>
        <v>53</v>
      </c>
      <c r="G22" s="40">
        <f>SUM(Data!D216)</f>
        <v>14</v>
      </c>
      <c r="H22" s="16">
        <f>SUM(Data!D213)</f>
        <v>206</v>
      </c>
      <c r="I22" s="16">
        <f>SUM(Data!D214)</f>
        <v>210</v>
      </c>
      <c r="J22" s="16">
        <f>SUM(Data!D215)</f>
        <v>132</v>
      </c>
      <c r="K22" s="21">
        <f>SUM(F22:J22)</f>
        <v>615</v>
      </c>
    </row>
    <row r="24" ht="15">
      <c r="A24" s="2"/>
    </row>
    <row r="28" ht="15">
      <c r="A28" s="2"/>
    </row>
    <row r="32" ht="15">
      <c r="A32" s="2"/>
    </row>
    <row r="36" ht="15">
      <c r="A36" s="2"/>
    </row>
    <row r="40" ht="15">
      <c r="A40" s="2"/>
    </row>
    <row r="44" ht="15">
      <c r="A44" s="2"/>
    </row>
  </sheetData>
  <sheetProtection password="A104" sheet="1" objects="1" scenarios="1"/>
  <mergeCells count="2">
    <mergeCell ref="A1:K1"/>
    <mergeCell ref="A2:K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:L2"/>
    </sheetView>
  </sheetViews>
  <sheetFormatPr defaultColWidth="9.140625" defaultRowHeight="15"/>
  <cols>
    <col min="1" max="6" width="9.140625" style="1" customWidth="1"/>
    <col min="7" max="7" width="17.7109375" style="1" customWidth="1"/>
    <col min="8" max="16384" width="9.140625" style="1" customWidth="1"/>
  </cols>
  <sheetData>
    <row r="1" spans="1:12" ht="27" customHeight="1">
      <c r="A1" s="69" t="str">
        <f>T(Data!B48)</f>
        <v>DISTRICT 7, Will Rogers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1" s="2" customFormat="1" ht="17.25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T(Data!C77)</f>
        <v>Chelsea</v>
      </c>
      <c r="I3" s="25" t="str">
        <f>T(Data!C78)</f>
        <v>Claremore</v>
      </c>
      <c r="J3" s="6" t="s">
        <v>116</v>
      </c>
      <c r="K3" s="1"/>
    </row>
    <row r="4" spans="1:11" ht="15">
      <c r="A4" s="2" t="str">
        <f>T(Data!E51)</f>
        <v>PRINCIPAL CHIEF</v>
      </c>
      <c r="B4" s="2"/>
      <c r="C4" s="2"/>
      <c r="D4" s="2"/>
      <c r="E4" s="2"/>
      <c r="F4" s="18"/>
      <c r="G4" s="18"/>
      <c r="H4" s="19"/>
      <c r="I4" s="19"/>
      <c r="J4" s="21"/>
      <c r="K4" s="2"/>
    </row>
    <row r="5" spans="1:10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SUM(Data!D77)</f>
        <v>75</v>
      </c>
      <c r="I5" s="14">
        <f>SUM(Data!D78)</f>
        <v>464</v>
      </c>
      <c r="J5" s="7">
        <f>SUM(F5:I5)</f>
        <v>539</v>
      </c>
    </row>
    <row r="6" spans="1:10" ht="15.75">
      <c r="A6" s="1" t="str">
        <f>T(Data!A335)</f>
        <v>STACY LEEDS</v>
      </c>
      <c r="F6" s="64" t="s">
        <v>115</v>
      </c>
      <c r="G6" s="64" t="s">
        <v>115</v>
      </c>
      <c r="H6" s="14">
        <f>SUM(Data!D361)</f>
        <v>19</v>
      </c>
      <c r="I6" s="14">
        <f>SUM(Data!D362)</f>
        <v>209</v>
      </c>
      <c r="J6" s="7">
        <f>SUM(F6:I6)</f>
        <v>228</v>
      </c>
    </row>
    <row r="7" spans="1:11" s="2" customFormat="1" ht="15">
      <c r="A7" s="1"/>
      <c r="B7" s="1"/>
      <c r="C7" s="1"/>
      <c r="D7" s="1"/>
      <c r="E7" s="1"/>
      <c r="F7" s="65"/>
      <c r="G7" s="65"/>
      <c r="H7" s="14"/>
      <c r="I7" s="14"/>
      <c r="J7" s="7"/>
      <c r="K7" s="1"/>
    </row>
    <row r="8" spans="1:11" ht="15">
      <c r="A8" s="2" t="str">
        <f>T(Data!E160)</f>
        <v>DEPUTY CHIEF</v>
      </c>
      <c r="B8" s="2"/>
      <c r="C8" s="2"/>
      <c r="D8" s="2"/>
      <c r="E8" s="2"/>
      <c r="F8" s="66"/>
      <c r="G8" s="66"/>
      <c r="H8" s="19"/>
      <c r="I8" s="19"/>
      <c r="J8" s="21"/>
      <c r="K8" s="2"/>
    </row>
    <row r="9" spans="1:10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SUM(Data!D186)</f>
        <v>71</v>
      </c>
      <c r="I9" s="14">
        <f>SUM(Data!D187)</f>
        <v>466</v>
      </c>
      <c r="J9" s="7">
        <f>SUM(F9:I9)</f>
        <v>537</v>
      </c>
    </row>
    <row r="10" spans="1:10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SUM(Data!D289)</f>
        <v>22</v>
      </c>
      <c r="I10" s="14">
        <f>SUM(Data!D290)</f>
        <v>200</v>
      </c>
      <c r="J10" s="7">
        <f>SUM(F10:I10)</f>
        <v>222</v>
      </c>
    </row>
    <row r="11" spans="1:11" s="2" customFormat="1" ht="15">
      <c r="A11" s="1"/>
      <c r="B11" s="1"/>
      <c r="C11" s="1"/>
      <c r="D11" s="1"/>
      <c r="E11" s="1"/>
      <c r="F11" s="65"/>
      <c r="G11" s="65"/>
      <c r="H11" s="14"/>
      <c r="I11" s="14"/>
      <c r="J11" s="7"/>
      <c r="K11" s="1"/>
    </row>
    <row r="12" spans="1:11" ht="15">
      <c r="A12" s="2" t="str">
        <f>T(Data!E223)</f>
        <v>RESOLUTION NO. 55-07</v>
      </c>
      <c r="B12" s="2"/>
      <c r="C12" s="2"/>
      <c r="D12" s="2"/>
      <c r="E12" s="2"/>
      <c r="F12" s="66"/>
      <c r="G12" s="66"/>
      <c r="H12" s="19"/>
      <c r="I12" s="19"/>
      <c r="J12" s="21"/>
      <c r="K12" s="2"/>
    </row>
    <row r="13" spans="1:10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SUM(Data!D248)</f>
        <v>22</v>
      </c>
      <c r="I13" s="14">
        <f>SUM(Data!D249)</f>
        <v>150</v>
      </c>
      <c r="J13" s="7">
        <f>SUM(F13:I13)</f>
        <v>172</v>
      </c>
    </row>
    <row r="14" spans="1:10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SUM(Data!D427)</f>
        <v>70</v>
      </c>
      <c r="I14" s="14">
        <f>SUM(Data!D428)</f>
        <v>512</v>
      </c>
      <c r="J14" s="7">
        <f>SUM(F14:I14)</f>
        <v>582</v>
      </c>
    </row>
    <row r="15" spans="6:10" ht="15">
      <c r="F15" s="10"/>
      <c r="G15" s="9"/>
      <c r="H15" s="14"/>
      <c r="I15" s="14"/>
      <c r="J15" s="7"/>
    </row>
    <row r="16" spans="1:10" ht="15">
      <c r="A16" s="2" t="str">
        <f>T(Data!E47)</f>
        <v>COUNCIL MEMBER DISTRICT 7</v>
      </c>
      <c r="F16" s="17"/>
      <c r="G16" s="18"/>
      <c r="H16" s="19"/>
      <c r="I16" s="19"/>
      <c r="J16" s="21"/>
    </row>
    <row r="17" spans="1:10" ht="15">
      <c r="A17" s="1" t="str">
        <f>T(Data!A47)</f>
        <v>CARA COWAN WATTS</v>
      </c>
      <c r="F17" s="10">
        <f>SUM(Data!D47)</f>
        <v>152</v>
      </c>
      <c r="G17" s="9">
        <f>SUM(Data!D50)</f>
        <v>3</v>
      </c>
      <c r="H17" s="14">
        <f>SUM(Data!D48)</f>
        <v>77</v>
      </c>
      <c r="I17" s="14">
        <f>SUM(Data!D49)</f>
        <v>487</v>
      </c>
      <c r="J17" s="7">
        <f>SUM(F17:I17)</f>
        <v>719</v>
      </c>
    </row>
    <row r="18" spans="1:10" ht="15">
      <c r="A18" s="1" t="str">
        <f>T(Data!A390)</f>
        <v>THELDA RUCKER BOEN</v>
      </c>
      <c r="F18" s="11">
        <f>SUM(Data!D390)</f>
        <v>35</v>
      </c>
      <c r="G18" s="12">
        <f>SUM(Data!D393)</f>
        <v>2</v>
      </c>
      <c r="H18" s="16">
        <f>SUM(Data!D391)</f>
        <v>17</v>
      </c>
      <c r="I18" s="16">
        <f>SUM(Data!D392)</f>
        <v>183</v>
      </c>
      <c r="J18" s="13">
        <f>SUM(F18:I18)</f>
        <v>237</v>
      </c>
    </row>
    <row r="20" ht="15">
      <c r="A20" s="2"/>
    </row>
    <row r="24" ht="15">
      <c r="A24" s="2"/>
    </row>
    <row r="28" ht="15">
      <c r="A28" s="2"/>
    </row>
    <row r="32" ht="15">
      <c r="A32" s="2"/>
    </row>
    <row r="36" ht="15">
      <c r="A36" s="2"/>
    </row>
  </sheetData>
  <sheetProtection password="A104" sheet="1" objects="1" scenarios="1"/>
  <mergeCells count="2">
    <mergeCell ref="A1:L1"/>
    <mergeCell ref="A2:L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2" sqref="A2:K2"/>
    </sheetView>
  </sheetViews>
  <sheetFormatPr defaultColWidth="9.140625" defaultRowHeight="15"/>
  <cols>
    <col min="1" max="6" width="9.140625" style="1" customWidth="1"/>
    <col min="7" max="7" width="18.00390625" style="1" customWidth="1"/>
    <col min="8" max="8" width="11.7109375" style="1" customWidth="1"/>
    <col min="9" max="9" width="11.8515625" style="1" customWidth="1"/>
    <col min="10" max="16384" width="9.140625" style="1" customWidth="1"/>
  </cols>
  <sheetData>
    <row r="1" spans="1:13" ht="27" customHeight="1">
      <c r="A1" s="69" t="str">
        <f>T(Data!B38)</f>
        <v>DISTRICT 8, Oologah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1"/>
      <c r="M1" s="41"/>
    </row>
    <row r="2" spans="1:12" ht="15" customHeight="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1" ht="15" customHeight="1">
      <c r="A3" s="3"/>
      <c r="B3" s="4"/>
      <c r="C3" s="4"/>
      <c r="D3" s="4"/>
      <c r="E3" s="4"/>
      <c r="F3" s="23" t="str">
        <f>T(Data!C3)</f>
        <v>Absentee</v>
      </c>
      <c r="G3" s="24" t="str">
        <f>T(Data!C9)</f>
        <v>In Person Absentee</v>
      </c>
      <c r="H3" s="25" t="str">
        <f>T(Data!C79)</f>
        <v>Bartlesville</v>
      </c>
      <c r="I3" s="25" t="str">
        <f>T(Data!C80)</f>
        <v>Collinsville</v>
      </c>
      <c r="J3" s="25" t="str">
        <f>T(Data!C81)</f>
        <v>Tulsa</v>
      </c>
      <c r="K3" s="6" t="s">
        <v>116</v>
      </c>
    </row>
    <row r="4" spans="1:11" s="2" customFormat="1" ht="15">
      <c r="A4" s="2" t="str">
        <f>T(Data!E51)</f>
        <v>PRINCIPAL CHIEF</v>
      </c>
      <c r="F4" s="18"/>
      <c r="G4" s="18"/>
      <c r="H4" s="19"/>
      <c r="I4" s="19"/>
      <c r="J4" s="20"/>
      <c r="K4" s="21"/>
    </row>
    <row r="5" spans="1:11" ht="15.75">
      <c r="A5" s="1" t="str">
        <f>T(Data!A51)</f>
        <v>CHAD “CORNTASSEL” SMITH</v>
      </c>
      <c r="F5" s="64" t="s">
        <v>115</v>
      </c>
      <c r="G5" s="64" t="s">
        <v>115</v>
      </c>
      <c r="H5" s="14">
        <f>SUM(Data!D79)</f>
        <v>155</v>
      </c>
      <c r="I5" s="14">
        <f>SUM(Data!D80)</f>
        <v>156</v>
      </c>
      <c r="J5" s="14">
        <f>SUM(Data!D81)</f>
        <v>140</v>
      </c>
      <c r="K5" s="7">
        <f>SUM(F5:J5)</f>
        <v>451</v>
      </c>
    </row>
    <row r="6" spans="1:11" ht="15.75">
      <c r="A6" s="1" t="str">
        <f>T(Data!A335)</f>
        <v>STACY LEEDS</v>
      </c>
      <c r="F6" s="64" t="s">
        <v>115</v>
      </c>
      <c r="G6" s="64" t="s">
        <v>115</v>
      </c>
      <c r="H6" s="14">
        <f>SUM(Data!D363)</f>
        <v>91</v>
      </c>
      <c r="I6" s="14">
        <f>SUM(Data!D364)</f>
        <v>34</v>
      </c>
      <c r="J6" s="14">
        <f>SUM(Data!D365)</f>
        <v>59</v>
      </c>
      <c r="K6" s="7">
        <f>SUM(F6:J6)</f>
        <v>184</v>
      </c>
    </row>
    <row r="7" spans="6:11" ht="15">
      <c r="F7" s="65"/>
      <c r="G7" s="65"/>
      <c r="H7" s="14"/>
      <c r="I7" s="14"/>
      <c r="J7" s="15"/>
      <c r="K7" s="7"/>
    </row>
    <row r="8" spans="1:11" s="2" customFormat="1" ht="15">
      <c r="A8" s="2" t="str">
        <f>T(Data!E160)</f>
        <v>DEPUTY CHIEF</v>
      </c>
      <c r="F8" s="66"/>
      <c r="G8" s="66"/>
      <c r="H8" s="19"/>
      <c r="I8" s="19"/>
      <c r="J8" s="20"/>
      <c r="K8" s="21"/>
    </row>
    <row r="9" spans="1:11" ht="15.75">
      <c r="A9" s="1" t="str">
        <f>T(Data!A160)</f>
        <v>JOE GRAYSON, JR.</v>
      </c>
      <c r="F9" s="64" t="s">
        <v>115</v>
      </c>
      <c r="G9" s="64" t="s">
        <v>115</v>
      </c>
      <c r="H9" s="14">
        <f>SUM(Data!D188)</f>
        <v>152</v>
      </c>
      <c r="I9" s="14">
        <f>SUM(Data!D189)</f>
        <v>152</v>
      </c>
      <c r="J9" s="14">
        <f>SUM(Data!D190)</f>
        <v>137</v>
      </c>
      <c r="K9" s="7">
        <f>SUM(F9:J9)</f>
        <v>441</v>
      </c>
    </row>
    <row r="10" spans="1:11" ht="15.75">
      <c r="A10" s="1" t="str">
        <f>T(Data!A263)</f>
        <v>RAYMOND VANN</v>
      </c>
      <c r="F10" s="64" t="s">
        <v>115</v>
      </c>
      <c r="G10" s="64" t="s">
        <v>115</v>
      </c>
      <c r="H10" s="14">
        <f>SUM(Data!D291)</f>
        <v>93</v>
      </c>
      <c r="I10" s="14">
        <f>SUM(Data!D292)</f>
        <v>36</v>
      </c>
      <c r="J10" s="14">
        <f>SUM(Data!D293)</f>
        <v>60</v>
      </c>
      <c r="K10" s="7">
        <f>SUM(F10:J10)</f>
        <v>189</v>
      </c>
    </row>
    <row r="11" spans="6:11" ht="15">
      <c r="F11" s="65"/>
      <c r="G11" s="65"/>
      <c r="H11" s="14"/>
      <c r="I11" s="14"/>
      <c r="J11" s="15"/>
      <c r="K11" s="7"/>
    </row>
    <row r="12" spans="1:11" s="2" customFormat="1" ht="15">
      <c r="A12" s="2" t="str">
        <f>T(Data!E223)</f>
        <v>RESOLUTION NO. 55-07</v>
      </c>
      <c r="F12" s="66"/>
      <c r="G12" s="66"/>
      <c r="H12" s="19"/>
      <c r="I12" s="19"/>
      <c r="J12" s="20"/>
      <c r="K12" s="21"/>
    </row>
    <row r="13" spans="1:11" ht="15.75">
      <c r="A13" s="1" t="str">
        <f>T(Data!A222)</f>
        <v>NO, Federal approval should be required</v>
      </c>
      <c r="F13" s="64" t="s">
        <v>115</v>
      </c>
      <c r="G13" s="64" t="s">
        <v>115</v>
      </c>
      <c r="H13" s="14">
        <f>SUM(Data!D250)</f>
        <v>58</v>
      </c>
      <c r="I13" s="14">
        <f>SUM(Data!D251)</f>
        <v>28</v>
      </c>
      <c r="J13" s="14">
        <f>SUM(Data!D252)</f>
        <v>50</v>
      </c>
      <c r="K13" s="7">
        <f>SUM(F13:J13)</f>
        <v>136</v>
      </c>
    </row>
    <row r="14" spans="1:11" ht="15.75">
      <c r="A14" s="1" t="str">
        <f>T(Data!A401)</f>
        <v>YES, to affirm the removal of the Federal approval</v>
      </c>
      <c r="F14" s="64" t="s">
        <v>115</v>
      </c>
      <c r="G14" s="64" t="s">
        <v>115</v>
      </c>
      <c r="H14" s="14">
        <f>SUM(Data!D429)</f>
        <v>186</v>
      </c>
      <c r="I14" s="14">
        <f>SUM(Data!D430)</f>
        <v>163</v>
      </c>
      <c r="J14" s="14">
        <f>SUM(Data!D431)</f>
        <v>147</v>
      </c>
      <c r="K14" s="7">
        <f>SUM(F14:J14)</f>
        <v>496</v>
      </c>
    </row>
    <row r="15" spans="6:11" ht="15">
      <c r="F15" s="10"/>
      <c r="G15" s="9"/>
      <c r="H15" s="14"/>
      <c r="I15" s="14"/>
      <c r="J15" s="15"/>
      <c r="K15" s="7"/>
    </row>
    <row r="16" spans="1:11" ht="15">
      <c r="A16" s="2" t="str">
        <f>T(Data!E42)</f>
        <v>COUNCIL MEMBER DISTRICT 8 - SEAT 1</v>
      </c>
      <c r="F16" s="35"/>
      <c r="G16" s="35"/>
      <c r="H16" s="19"/>
      <c r="I16" s="19"/>
      <c r="J16" s="20"/>
      <c r="K16" s="21"/>
    </row>
    <row r="17" spans="1:11" ht="15">
      <c r="A17" s="1" t="str">
        <f>T(Data!A42)</f>
        <v>BUEL ANGLEN</v>
      </c>
      <c r="F17" s="38">
        <f>SUM(Data!D42)</f>
        <v>294</v>
      </c>
      <c r="G17" s="38">
        <f>SUM(Data!D46)</f>
        <v>3</v>
      </c>
      <c r="H17" s="31">
        <f>SUM(Data!D43)</f>
        <v>184</v>
      </c>
      <c r="I17" s="31">
        <f>SUM(Data!D44)</f>
        <v>145</v>
      </c>
      <c r="J17" s="31">
        <f>SUM(Data!D45)</f>
        <v>144</v>
      </c>
      <c r="K17" s="7">
        <f>SUM(F17:J17)</f>
        <v>770</v>
      </c>
    </row>
    <row r="18" spans="1:11" ht="15">
      <c r="A18" s="1" t="str">
        <f>T(Data!A315)</f>
        <v>ROY EUGENE HERMAN</v>
      </c>
      <c r="F18" s="38">
        <f>SUM(Data!D315)</f>
        <v>102</v>
      </c>
      <c r="G18" s="38">
        <f>SUM(Data!D319)</f>
        <v>1</v>
      </c>
      <c r="H18" s="31">
        <f>SUM(Data!D316)</f>
        <v>60</v>
      </c>
      <c r="I18" s="31">
        <f>SUM(Data!D317)</f>
        <v>42</v>
      </c>
      <c r="J18" s="31">
        <f>SUM(Data!D318)</f>
        <v>54</v>
      </c>
      <c r="K18" s="7">
        <f>SUM(F18:J18)</f>
        <v>259</v>
      </c>
    </row>
    <row r="19" spans="6:11" ht="15">
      <c r="F19" s="38"/>
      <c r="G19" s="38"/>
      <c r="H19" s="31"/>
      <c r="I19" s="31"/>
      <c r="J19" s="31"/>
      <c r="K19" s="7"/>
    </row>
    <row r="20" spans="1:11" ht="15">
      <c r="A20" s="2" t="str">
        <f>T(Data!E37)</f>
        <v>COUNCIL MEMBER DISTRICT 8 - SEAT 2</v>
      </c>
      <c r="F20" s="46"/>
      <c r="G20" s="46"/>
      <c r="H20" s="32"/>
      <c r="I20" s="32"/>
      <c r="J20" s="32"/>
      <c r="K20" s="6"/>
    </row>
    <row r="21" spans="1:11" ht="15">
      <c r="A21" s="1" t="str">
        <f>T(Data!A37)</f>
        <v>BRADLEY COBB</v>
      </c>
      <c r="F21" s="38">
        <f>SUM(Data!D37)</f>
        <v>252</v>
      </c>
      <c r="G21" s="38">
        <f>SUM(Data!D41)</f>
        <v>2</v>
      </c>
      <c r="H21" s="31">
        <f>SUM(Data!D38)</f>
        <v>173</v>
      </c>
      <c r="I21" s="31">
        <f>SUM(Data!D39)</f>
        <v>141</v>
      </c>
      <c r="J21" s="31">
        <f>SUM(Data!D40)</f>
        <v>128</v>
      </c>
      <c r="K21" s="7">
        <f>SUM(F21:J21)</f>
        <v>696</v>
      </c>
    </row>
    <row r="22" spans="1:11" ht="15">
      <c r="A22" s="1" t="str">
        <f>T(Data!A370)</f>
        <v>STEPHEN D. EARLEY</v>
      </c>
      <c r="F22" s="39">
        <f>SUM(Data!D370)</f>
        <v>140</v>
      </c>
      <c r="G22" s="39">
        <f>SUM(Data!D374)</f>
        <v>2</v>
      </c>
      <c r="H22" s="30">
        <f>SUM(Data!D371)</f>
        <v>73</v>
      </c>
      <c r="I22" s="30">
        <f>SUM(Data!D372)</f>
        <v>44</v>
      </c>
      <c r="J22" s="30">
        <f>SUM(Data!D373)</f>
        <v>64</v>
      </c>
      <c r="K22" s="13">
        <f>SUM(F22:J22)</f>
        <v>323</v>
      </c>
    </row>
  </sheetData>
  <sheetProtection password="A104" sheet="1" objects="1" scenarios="1"/>
  <mergeCells count="2">
    <mergeCell ref="A1:K1"/>
    <mergeCell ref="A2:K2"/>
  </mergeCells>
  <hyperlinks>
    <hyperlink ref="F5" location="AtLarge!A1" display="N/A"/>
    <hyperlink ref="G5" location="AtLarge!A1" display="N/A"/>
    <hyperlink ref="G6" location="AtLarge!A1" display="N/A"/>
    <hyperlink ref="F6" location="AtLarge!A1" display="N/A"/>
    <hyperlink ref="F9" location="AtLarge!A1" display="N/A"/>
    <hyperlink ref="G9" location="AtLarge!A1" display="N/A"/>
    <hyperlink ref="G10" location="AtLarge!A1" display="N/A"/>
    <hyperlink ref="F10" location="AtLarge!A1" display="N/A"/>
    <hyperlink ref="F13" location="AtLarge!A1" display="N/A"/>
    <hyperlink ref="G13" location="AtLarge!A1" display="N/A"/>
    <hyperlink ref="G14" location="AtLarge!A1" display="N/A"/>
    <hyperlink ref="F14" location="AtLarge!A1" display="N/A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Phillips</dc:creator>
  <cp:keywords/>
  <dc:description/>
  <cp:lastModifiedBy>Tonia Williams</cp:lastModifiedBy>
  <cp:lastPrinted>2007-07-28T22:14:11Z</cp:lastPrinted>
  <dcterms:created xsi:type="dcterms:W3CDTF">2007-07-25T18:23:15Z</dcterms:created>
  <dcterms:modified xsi:type="dcterms:W3CDTF">2007-07-31T13:15:18Z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1963462827</vt:i4>
  </property>
  <property fmtid="{D5CDD505-2E9C-101B-9397-08002B2CF9AE}" pid="3" name="_NewReviewCycle">
    <vt:lpwstr/>
  </property>
  <property fmtid="{D5CDD505-2E9C-101B-9397-08002B2CF9AE}" pid="4" name="_EmailSubject">
    <vt:lpwstr>Elections</vt:lpwstr>
  </property>
  <property fmtid="{D5CDD505-2E9C-101B-9397-08002B2CF9AE}" pid="5" name="_AuthorEmail">
    <vt:lpwstr>Tonia-Williams@cherokee.org</vt:lpwstr>
  </property>
  <property fmtid="{D5CDD505-2E9C-101B-9397-08002B2CF9AE}" pid="6" name="_AuthorEmailDisplayName">
    <vt:lpwstr>Tonia Williams</vt:lpwstr>
  </property>
</Properties>
</file>